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lie Star Kompyutar\Archive_21_03_2013\My Documents\MY_Documents\KV 2025\ПЪРВОНАЧАЛЕН ПЛАН КР 04-2025\"/>
    </mc:Choice>
  </mc:AlternateContent>
  <bookViews>
    <workbookView xWindow="0" yWindow="0" windowWidth="28800" windowHeight="12345"/>
  </bookViews>
  <sheets>
    <sheet name="Лист1" sheetId="1" r:id="rId1"/>
  </sheets>
  <definedNames>
    <definedName name="_xlnm.Print_Area" localSheetId="0">Лист1!$A$1:$T$215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1" l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Q207" i="1"/>
  <c r="I207" i="1"/>
  <c r="Q206" i="1"/>
  <c r="I206" i="1"/>
  <c r="Q205" i="1"/>
  <c r="I205" i="1"/>
  <c r="I204" i="1"/>
  <c r="C204" i="1"/>
  <c r="Q204" i="1" s="1"/>
  <c r="C130" i="1" l="1"/>
  <c r="R130" i="1" l="1"/>
  <c r="C12" i="1" l="1"/>
  <c r="R12" i="1"/>
  <c r="S12" i="1"/>
  <c r="C125" i="1"/>
  <c r="R95" i="1"/>
  <c r="C95" i="1" l="1"/>
  <c r="R162" i="1" l="1"/>
  <c r="R152" i="1"/>
  <c r="S151" i="1"/>
  <c r="S144" i="1"/>
  <c r="S130" i="1"/>
  <c r="S129" i="1" s="1"/>
  <c r="R129" i="1"/>
  <c r="S95" i="1"/>
  <c r="R94" i="1"/>
  <c r="S94" i="1"/>
  <c r="S85" i="1"/>
  <c r="R85" i="1"/>
  <c r="S84" i="1"/>
  <c r="R84" i="1"/>
  <c r="S83" i="1" l="1"/>
  <c r="R151" i="1"/>
  <c r="R144" i="1" s="1"/>
  <c r="R83" i="1"/>
  <c r="R8" i="1" s="1"/>
  <c r="D162" i="1"/>
  <c r="C162" i="1"/>
  <c r="E12" i="1" l="1"/>
  <c r="D12" i="1"/>
  <c r="E95" i="1"/>
  <c r="D95" i="1" l="1"/>
  <c r="P129" i="1" l="1"/>
  <c r="E151" i="1"/>
  <c r="E144" i="1" s="1"/>
  <c r="D152" i="1"/>
  <c r="D151" i="1" s="1"/>
  <c r="D144" i="1" s="1"/>
  <c r="C152" i="1"/>
  <c r="E130" i="1"/>
  <c r="E129" i="1" s="1"/>
  <c r="D130" i="1"/>
  <c r="D129" i="1" s="1"/>
  <c r="E94" i="1"/>
  <c r="D94" i="1"/>
  <c r="E85" i="1"/>
  <c r="E84" i="1" s="1"/>
  <c r="D85" i="1"/>
  <c r="D84" i="1" s="1"/>
  <c r="C85" i="1"/>
  <c r="C84" i="1" s="1"/>
  <c r="Q9" i="1"/>
  <c r="Q11" i="1"/>
  <c r="F12" i="1"/>
  <c r="G12" i="1"/>
  <c r="J12" i="1"/>
  <c r="K12" i="1"/>
  <c r="L12" i="1"/>
  <c r="M12" i="1"/>
  <c r="N12" i="1"/>
  <c r="O12" i="1"/>
  <c r="I13" i="1"/>
  <c r="Q13" i="1" s="1"/>
  <c r="I14" i="1"/>
  <c r="Q14" i="1" s="1"/>
  <c r="I15" i="1"/>
  <c r="Q15" i="1" s="1"/>
  <c r="I16" i="1"/>
  <c r="Q16" i="1" s="1"/>
  <c r="I17" i="1"/>
  <c r="Q17" i="1" s="1"/>
  <c r="I18" i="1"/>
  <c r="Q18" i="1" s="1"/>
  <c r="I19" i="1"/>
  <c r="Q19" i="1" s="1"/>
  <c r="I20" i="1"/>
  <c r="Q20" i="1" s="1"/>
  <c r="I21" i="1"/>
  <c r="Q21" i="1" s="1"/>
  <c r="I22" i="1"/>
  <c r="Q22" i="1" s="1"/>
  <c r="I23" i="1"/>
  <c r="Q23" i="1" s="1"/>
  <c r="I25" i="1"/>
  <c r="Q25" i="1" s="1"/>
  <c r="I26" i="1"/>
  <c r="Q26" i="1" s="1"/>
  <c r="I27" i="1"/>
  <c r="Q27" i="1" s="1"/>
  <c r="I28" i="1"/>
  <c r="Q28" i="1" s="1"/>
  <c r="I29" i="1"/>
  <c r="Q29" i="1" s="1"/>
  <c r="I30" i="1"/>
  <c r="Q30" i="1" s="1"/>
  <c r="I31" i="1"/>
  <c r="Q31" i="1" s="1"/>
  <c r="I32" i="1"/>
  <c r="Q32" i="1" s="1"/>
  <c r="I33" i="1"/>
  <c r="Q33" i="1" s="1"/>
  <c r="I34" i="1"/>
  <c r="Q34" i="1" s="1"/>
  <c r="I35" i="1"/>
  <c r="Q35" i="1" s="1"/>
  <c r="I36" i="1"/>
  <c r="Q36" i="1" s="1"/>
  <c r="I37" i="1"/>
  <c r="Q37" i="1" s="1"/>
  <c r="I38" i="1"/>
  <c r="Q38" i="1" s="1"/>
  <c r="I39" i="1"/>
  <c r="Q39" i="1" s="1"/>
  <c r="I40" i="1"/>
  <c r="Q40" i="1" s="1"/>
  <c r="I41" i="1"/>
  <c r="Q41" i="1" s="1"/>
  <c r="I42" i="1"/>
  <c r="Q42" i="1" s="1"/>
  <c r="I43" i="1"/>
  <c r="Q43" i="1" s="1"/>
  <c r="I44" i="1"/>
  <c r="Q44" i="1" s="1"/>
  <c r="I50" i="1"/>
  <c r="Q50" i="1" s="1"/>
  <c r="I51" i="1"/>
  <c r="Q51" i="1" s="1"/>
  <c r="I52" i="1"/>
  <c r="Q52" i="1" s="1"/>
  <c r="I53" i="1"/>
  <c r="Q53" i="1" s="1"/>
  <c r="I54" i="1"/>
  <c r="Q54" i="1" s="1"/>
  <c r="L85" i="1"/>
  <c r="L84" i="1" s="1"/>
  <c r="M85" i="1"/>
  <c r="M84" i="1" s="1"/>
  <c r="N85" i="1"/>
  <c r="O85" i="1"/>
  <c r="O84" i="1" s="1"/>
  <c r="J88" i="1"/>
  <c r="K88" i="1"/>
  <c r="K87" i="1" s="1"/>
  <c r="L88" i="1"/>
  <c r="L87" i="1" s="1"/>
  <c r="M88" i="1"/>
  <c r="M87" i="1" s="1"/>
  <c r="N88" i="1"/>
  <c r="N87" i="1" s="1"/>
  <c r="O88" i="1"/>
  <c r="O87" i="1" s="1"/>
  <c r="J91" i="1"/>
  <c r="K91" i="1"/>
  <c r="K90" i="1" s="1"/>
  <c r="L91" i="1"/>
  <c r="L90" i="1" s="1"/>
  <c r="M91" i="1"/>
  <c r="M90" i="1" s="1"/>
  <c r="N91" i="1"/>
  <c r="N90" i="1" s="1"/>
  <c r="O91" i="1"/>
  <c r="O90" i="1" s="1"/>
  <c r="Q93" i="1"/>
  <c r="F95" i="1"/>
  <c r="F94" i="1" s="1"/>
  <c r="G95" i="1"/>
  <c r="G94" i="1" s="1"/>
  <c r="J95" i="1"/>
  <c r="J94" i="1" s="1"/>
  <c r="K95" i="1"/>
  <c r="K94" i="1" s="1"/>
  <c r="L95" i="1"/>
  <c r="L94" i="1" s="1"/>
  <c r="M95" i="1"/>
  <c r="M94" i="1" s="1"/>
  <c r="N95" i="1"/>
  <c r="N94" i="1" s="1"/>
  <c r="O95" i="1"/>
  <c r="O94" i="1" s="1"/>
  <c r="L127" i="1"/>
  <c r="L126" i="1" s="1"/>
  <c r="N127" i="1"/>
  <c r="N126" i="1" s="1"/>
  <c r="I126" i="1" s="1"/>
  <c r="F130" i="1"/>
  <c r="F129" i="1" s="1"/>
  <c r="G130" i="1"/>
  <c r="G129" i="1" s="1"/>
  <c r="J130" i="1"/>
  <c r="J129" i="1" s="1"/>
  <c r="K130" i="1"/>
  <c r="K129" i="1" s="1"/>
  <c r="L130" i="1"/>
  <c r="L129" i="1" s="1"/>
  <c r="M130" i="1"/>
  <c r="M129" i="1" s="1"/>
  <c r="N130" i="1"/>
  <c r="N129" i="1" s="1"/>
  <c r="O130" i="1"/>
  <c r="O129" i="1" s="1"/>
  <c r="F146" i="1"/>
  <c r="F145" i="1" s="1"/>
  <c r="J146" i="1"/>
  <c r="L146" i="1"/>
  <c r="L145" i="1" s="1"/>
  <c r="I147" i="1"/>
  <c r="Q147" i="1" s="1"/>
  <c r="F149" i="1"/>
  <c r="F148" i="1" s="1"/>
  <c r="J149" i="1"/>
  <c r="L149" i="1"/>
  <c r="L148" i="1" s="1"/>
  <c r="I150" i="1"/>
  <c r="Q150" i="1" s="1"/>
  <c r="F152" i="1"/>
  <c r="G152" i="1"/>
  <c r="J152" i="1"/>
  <c r="K152" i="1"/>
  <c r="L152" i="1"/>
  <c r="M152" i="1"/>
  <c r="N152" i="1"/>
  <c r="I157" i="1"/>
  <c r="Q157" i="1" s="1"/>
  <c r="F158" i="1"/>
  <c r="J158" i="1"/>
  <c r="I158" i="1" s="1"/>
  <c r="L158" i="1"/>
  <c r="I159" i="1"/>
  <c r="Q159" i="1" s="1"/>
  <c r="I160" i="1"/>
  <c r="Q160" i="1" s="1"/>
  <c r="F162" i="1"/>
  <c r="G162" i="1"/>
  <c r="J162" i="1"/>
  <c r="K162" i="1"/>
  <c r="L162" i="1"/>
  <c r="M162" i="1"/>
  <c r="N162" i="1"/>
  <c r="F166" i="1"/>
  <c r="G166" i="1"/>
  <c r="J166" i="1"/>
  <c r="I166" i="1" s="1"/>
  <c r="K166" i="1"/>
  <c r="L166" i="1"/>
  <c r="M166" i="1"/>
  <c r="Q166" i="1"/>
  <c r="I167" i="1"/>
  <c r="Q167" i="1" s="1"/>
  <c r="I168" i="1"/>
  <c r="Q168" i="1" s="1"/>
  <c r="F174" i="1"/>
  <c r="F173" i="1" s="1"/>
  <c r="G174" i="1"/>
  <c r="G173" i="1" s="1"/>
  <c r="J174" i="1"/>
  <c r="K174" i="1"/>
  <c r="K173" i="1" s="1"/>
  <c r="L174" i="1"/>
  <c r="M174" i="1"/>
  <c r="M173" i="1" s="1"/>
  <c r="N174" i="1"/>
  <c r="L177" i="1"/>
  <c r="N177" i="1"/>
  <c r="I179" i="1"/>
  <c r="Q179" i="1" s="1"/>
  <c r="F180" i="1"/>
  <c r="F177" i="1" s="1"/>
  <c r="G180" i="1"/>
  <c r="J180" i="1"/>
  <c r="J177" i="1" s="1"/>
  <c r="I177" i="1" s="1"/>
  <c r="K180" i="1"/>
  <c r="L180" i="1"/>
  <c r="M180" i="1"/>
  <c r="I181" i="1"/>
  <c r="Q181" i="1" s="1"/>
  <c r="I182" i="1"/>
  <c r="Q182" i="1" s="1"/>
  <c r="F184" i="1"/>
  <c r="G184" i="1"/>
  <c r="G183" i="1" s="1"/>
  <c r="J184" i="1"/>
  <c r="K184" i="1"/>
  <c r="L184" i="1"/>
  <c r="M184" i="1"/>
  <c r="N184" i="1"/>
  <c r="F186" i="1"/>
  <c r="J186" i="1"/>
  <c r="K186" i="1"/>
  <c r="L186" i="1"/>
  <c r="M186" i="1"/>
  <c r="N186" i="1"/>
  <c r="I189" i="1"/>
  <c r="Q189" i="1" s="1"/>
  <c r="J190" i="1"/>
  <c r="K190" i="1"/>
  <c r="L190" i="1"/>
  <c r="M190" i="1"/>
  <c r="N190" i="1"/>
  <c r="I192" i="1"/>
  <c r="Q192" i="1" s="1"/>
  <c r="I193" i="1"/>
  <c r="Q193" i="1" s="1"/>
  <c r="F194" i="1"/>
  <c r="F193" i="1" s="1"/>
  <c r="I194" i="1"/>
  <c r="Q194" i="1" s="1"/>
  <c r="I195" i="1"/>
  <c r="Q195" i="1" s="1"/>
  <c r="I196" i="1"/>
  <c r="Q196" i="1" s="1"/>
  <c r="F197" i="1"/>
  <c r="F196" i="1" s="1"/>
  <c r="G197" i="1"/>
  <c r="G196" i="1" s="1"/>
  <c r="G192" i="1" s="1"/>
  <c r="I197" i="1"/>
  <c r="Q197" i="1" s="1"/>
  <c r="I198" i="1"/>
  <c r="Q198" i="1" s="1"/>
  <c r="F201" i="1"/>
  <c r="F200" i="1" s="1"/>
  <c r="G201" i="1"/>
  <c r="G200" i="1" s="1"/>
  <c r="J201" i="1"/>
  <c r="K201" i="1"/>
  <c r="K200" i="1" s="1"/>
  <c r="L201" i="1"/>
  <c r="L200" i="1" s="1"/>
  <c r="M201" i="1"/>
  <c r="M200" i="1" s="1"/>
  <c r="N201" i="1"/>
  <c r="N200" i="1" s="1"/>
  <c r="I130" i="1" l="1"/>
  <c r="E83" i="1"/>
  <c r="D83" i="1"/>
  <c r="D8" i="1" s="1"/>
  <c r="I12" i="1"/>
  <c r="M183" i="1"/>
  <c r="I184" i="1"/>
  <c r="J173" i="1"/>
  <c r="M151" i="1"/>
  <c r="M144" i="1" s="1"/>
  <c r="K151" i="1"/>
  <c r="N173" i="1"/>
  <c r="L173" i="1"/>
  <c r="I95" i="1"/>
  <c r="F83" i="1"/>
  <c r="G83" i="1"/>
  <c r="L83" i="1"/>
  <c r="K183" i="1"/>
  <c r="K144" i="1" s="1"/>
  <c r="F183" i="1"/>
  <c r="I180" i="1"/>
  <c r="Q180" i="1" s="1"/>
  <c r="G151" i="1"/>
  <c r="N151" i="1"/>
  <c r="L151" i="1"/>
  <c r="F151" i="1"/>
  <c r="G144" i="1"/>
  <c r="I201" i="1"/>
  <c r="F192" i="1"/>
  <c r="I186" i="1"/>
  <c r="N183" i="1"/>
  <c r="L183" i="1"/>
  <c r="J183" i="1"/>
  <c r="I183" i="1" s="1"/>
  <c r="I173" i="1"/>
  <c r="I152" i="1"/>
  <c r="F144" i="1"/>
  <c r="I129" i="1"/>
  <c r="I127" i="1"/>
  <c r="K83" i="1"/>
  <c r="N84" i="1"/>
  <c r="I85" i="1"/>
  <c r="M83" i="1"/>
  <c r="J200" i="1"/>
  <c r="I200" i="1" s="1"/>
  <c r="I190" i="1"/>
  <c r="I174" i="1"/>
  <c r="I162" i="1"/>
  <c r="J151" i="1"/>
  <c r="J148" i="1"/>
  <c r="I148" i="1" s="1"/>
  <c r="Q148" i="1" s="1"/>
  <c r="I149" i="1"/>
  <c r="Q149" i="1" s="1"/>
  <c r="J145" i="1"/>
  <c r="I146" i="1"/>
  <c r="Q146" i="1" s="1"/>
  <c r="Q211" i="1"/>
  <c r="I94" i="1"/>
  <c r="J90" i="1"/>
  <c r="I90" i="1" s="1"/>
  <c r="I91" i="1"/>
  <c r="J87" i="1"/>
  <c r="I88" i="1"/>
  <c r="O83" i="1"/>
  <c r="F8" i="1" l="1"/>
  <c r="I151" i="1"/>
  <c r="L144" i="1"/>
  <c r="L8" i="1" s="1"/>
  <c r="N144" i="1"/>
  <c r="I87" i="1"/>
  <c r="J83" i="1"/>
  <c r="J144" i="1"/>
  <c r="I144" i="1" s="1"/>
  <c r="I145" i="1"/>
  <c r="Q145" i="1" s="1"/>
  <c r="I84" i="1"/>
  <c r="N83" i="1"/>
  <c r="N8" i="1" l="1"/>
  <c r="I83" i="1"/>
  <c r="I8" i="1" s="1"/>
  <c r="J8" i="1"/>
  <c r="C94" i="1" l="1"/>
  <c r="C201" i="1"/>
  <c r="C200" i="1" s="1"/>
  <c r="C184" i="1"/>
  <c r="C174" i="1"/>
  <c r="C173" i="1" s="1"/>
  <c r="C186" i="1"/>
  <c r="C183" i="1" l="1"/>
  <c r="C151" i="1"/>
  <c r="C166" i="1" l="1"/>
  <c r="C158" i="1" l="1"/>
  <c r="C194" i="1"/>
  <c r="C193" i="1" l="1"/>
  <c r="C149" i="1"/>
  <c r="C148" i="1" l="1"/>
  <c r="C197" i="1" l="1"/>
  <c r="C146" i="1"/>
  <c r="C145" i="1" l="1"/>
  <c r="C196" i="1"/>
  <c r="C192" i="1" l="1"/>
  <c r="C180" i="1"/>
  <c r="C177" i="1" l="1"/>
  <c r="C129" i="1" l="1"/>
  <c r="C83" i="1" s="1"/>
  <c r="C144" i="1" l="1"/>
  <c r="C8" i="1" l="1"/>
</calcChain>
</file>

<file path=xl/sharedStrings.xml><?xml version="1.0" encoding="utf-8"?>
<sst xmlns="http://schemas.openxmlformats.org/spreadsheetml/2006/main" count="139" uniqueCount="114">
  <si>
    <t>Наименование и местонахождение на обектите</t>
  </si>
  <si>
    <t>Източник на финансиране</t>
  </si>
  <si>
    <t>10--30</t>
  </si>
  <si>
    <t>Текущ ремонт на социална и техническа инфраструктура</t>
  </si>
  <si>
    <t>Основен ремонт на дълготрайни материални активи</t>
  </si>
  <si>
    <t xml:space="preserve">    Функция 02: Отбрана и сигурност</t>
  </si>
  <si>
    <t xml:space="preserve">      Обекти</t>
  </si>
  <si>
    <t>Функция 08: Икономически дейности</t>
  </si>
  <si>
    <t>Икономически дейности и услуги</t>
  </si>
  <si>
    <t>Придобиване на дълготрайни материални активи</t>
  </si>
  <si>
    <t>изграждане на инфраструктурни обекти</t>
  </si>
  <si>
    <t>Функция 07: Почивно дело, култура, религиозни дейности</t>
  </si>
  <si>
    <t>Функция 06:  Жилищно строителство, благоустройство, комунално стопанство и опазване на околната среда</t>
  </si>
  <si>
    <t>придобиване на друго оборудване, машини и съоръжения</t>
  </si>
  <si>
    <t>Кмет на община Момчилград:…………………..</t>
  </si>
  <si>
    <t xml:space="preserve">                                                    Илкнур Кязим</t>
  </si>
  <si>
    <t>Обекти</t>
  </si>
  <si>
    <t>Изготвил :…………………..</t>
  </si>
  <si>
    <t xml:space="preserve">                       инж. Алие Ибрахим -зам.кмет</t>
  </si>
  <si>
    <t>Функция 01: Общи държавни служби</t>
  </si>
  <si>
    <t xml:space="preserve">                                                ОБЩИНА МОМЧИЛГРАД</t>
  </si>
  <si>
    <t>придобиване на други ДМА</t>
  </si>
  <si>
    <t>5400</t>
  </si>
  <si>
    <t>Придобиване на земя</t>
  </si>
  <si>
    <t>Функция 04:  Здравеопазване</t>
  </si>
  <si>
    <t>5203</t>
  </si>
  <si>
    <t>Общи държавни служби</t>
  </si>
  <si>
    <t>Функция 08:Икономически дейности и услуги</t>
  </si>
  <si>
    <t>11559</t>
  </si>
  <si>
    <t>5300</t>
  </si>
  <si>
    <t>Придобиване на нематериални дълготрайни активи</t>
  </si>
  <si>
    <t>5309</t>
  </si>
  <si>
    <t>придобиване на други нематериални дълготрайни активи</t>
  </si>
  <si>
    <t>5301</t>
  </si>
  <si>
    <t>придобиване на програмни продукти и лицензи за програмни продукти</t>
  </si>
  <si>
    <t>придобиване на стопански инвентар</t>
  </si>
  <si>
    <t>52-19</t>
  </si>
  <si>
    <t>Придобиване други ДМА</t>
  </si>
  <si>
    <t>в.т.ч. - 30% от §40-00 за кметства            2021-2023 г.</t>
  </si>
  <si>
    <t xml:space="preserve"> </t>
  </si>
  <si>
    <t xml:space="preserve"> §40-00 преходен остатък за периода от 2021-  2023 г.</t>
  </si>
  <si>
    <t xml:space="preserve"> §40-00  от 2024 г.</t>
  </si>
  <si>
    <t>1</t>
  </si>
  <si>
    <t>придобиване на друго ДМА</t>
  </si>
  <si>
    <t>забележка</t>
  </si>
  <si>
    <t xml:space="preserve">            (в лв.)</t>
  </si>
  <si>
    <t xml:space="preserve">                                                                                                                                                           </t>
  </si>
  <si>
    <t>в.т.ч. - 30% от §40-00 за кметства            2024 г.</t>
  </si>
  <si>
    <t>Функция 01:Общо държавни служби</t>
  </si>
  <si>
    <t>Функция 03: Образование</t>
  </si>
  <si>
    <t>Функция 07:Почивно дело , култура, религиозни дейности</t>
  </si>
  <si>
    <t>Рехабилитация и реконструкция на път KRZ2420/ І-5, / Момчилград --Оранжерията - Садовица от км. 0+00 до 0+850 км.</t>
  </si>
  <si>
    <t>Основен ремонт път KRZ3393/ II - 59, Звездел - Карамфил / - мах. Сулица - Конче / KRZ1391</t>
  </si>
  <si>
    <t xml:space="preserve">Основен ремонт на път KRZ3405  / III  - 5901, Нановица - Зорница / - Гургулица </t>
  </si>
  <si>
    <t>Закупуване на комбинирано детско съоръжение с.Седефче</t>
  </si>
  <si>
    <t>Обща годишна задача за 2024 г.                    Колона3      =кол.4+кол.8</t>
  </si>
  <si>
    <t xml:space="preserve">          </t>
  </si>
  <si>
    <t>ПРЕХОДЕН ОСТАТЪК ЗА 2025 Г.</t>
  </si>
  <si>
    <t>ОТЧЕТ 2024 Г.</t>
  </si>
  <si>
    <t xml:space="preserve"> §40-00 преходен остатък за периода от 2021-  2024 г.</t>
  </si>
  <si>
    <t>в.т.ч. - 30% от §40-00 за кметства            2021-2024 г.</t>
  </si>
  <si>
    <t>11777</t>
  </si>
  <si>
    <t>"Рехабилитация на общински път KRZ 2378 /II-59, Звездел – Крумовград/ – Чайка – махала Търнене от км 0+000 до км 3+487"</t>
  </si>
  <si>
    <t>Обща годишна задача за 2025 г.</t>
  </si>
  <si>
    <t xml:space="preserve">Основен ремонт  на детска площадка мах.Градинка на с.Седлари </t>
  </si>
  <si>
    <t xml:space="preserve">„Рехабилитация на път КRZ3382/I-5, Кърджали - Момчилград / - Балабаново от км 0+000 до км. 4+000" с дължина 4,0 км, с.Балабаново </t>
  </si>
  <si>
    <t xml:space="preserve">Текущ ремонт на общински улици в населени места на територията на община Момчилград с.Чобанка - 38467,42 лв.; с.Плешинци - 59120,83 лв. ; с.Кос -26757,53 лв.;с.Чуково -23 574,99 лв.;с.Звездел- 0,35 лв., кв.42 гр.Момчилград - 22 223,41 лв. </t>
  </si>
  <si>
    <r>
      <t>ПЛАН НА РАЗХОДИТЕ , ФИНАНСИРАНИ</t>
    </r>
    <r>
      <rPr>
        <b/>
        <sz val="11"/>
        <color theme="1"/>
        <rFont val="Calibri"/>
        <family val="2"/>
        <scheme val="minor"/>
      </rPr>
      <t xml:space="preserve"> ПРЕЗ 2025 </t>
    </r>
    <r>
      <rPr>
        <sz val="11"/>
        <color theme="1"/>
        <rFont val="Calibri"/>
        <family val="2"/>
        <charset val="204"/>
        <scheme val="minor"/>
      </rPr>
      <t>Г. ОТ ПРИХОДИ ПО §40-00 Постъпления от продажба на общински нефинансови активи съгл. чл.127, ал.2 от Закона за публичните финанси</t>
    </r>
  </si>
  <si>
    <r>
      <t xml:space="preserve">Постъпления от продажба на общински нефинансови активи,  
</t>
    </r>
    <r>
      <rPr>
        <sz val="10"/>
        <rFont val="Arial"/>
        <family val="2"/>
        <charset val="204"/>
      </rPr>
      <t>( по бюджета на общината за 2025 г.)без ДДС</t>
    </r>
  </si>
  <si>
    <r>
      <t xml:space="preserve">Внесен ДДС върху продажбите </t>
    </r>
    <r>
      <rPr>
        <sz val="10"/>
        <rFont val="Arial"/>
        <family val="2"/>
        <charset val="204"/>
      </rPr>
      <t>( по бюджета на общината за 2025 г.)</t>
    </r>
  </si>
  <si>
    <t>3</t>
  </si>
  <si>
    <r>
      <t xml:space="preserve">Постъпления от продажба на общински нефинансови активи,  
</t>
    </r>
    <r>
      <rPr>
        <sz val="10"/>
        <rFont val="Arial"/>
        <family val="2"/>
        <charset val="204"/>
      </rPr>
      <t>(по бюджета на общината от 2025 г.)</t>
    </r>
  </si>
  <si>
    <r>
      <t>Връщане на заем от ФЛАГ за обект : " Рехабилитация и модернизация на общинска инфраструктура -системи за външно осветление на гр.Момчилград ,с. Багрянка , с.Груево, /с</t>
    </r>
    <r>
      <rPr>
        <b/>
        <i/>
        <u/>
        <sz val="11"/>
        <color theme="1"/>
        <rFont val="Calibri"/>
        <family val="2"/>
        <charset val="204"/>
        <scheme val="minor"/>
      </rPr>
      <t>.Звездел- 5133 лв. , с.Нановица - 9489 лв. , с.Н.Соколино - 16 211 лв.</t>
    </r>
    <r>
      <rPr>
        <b/>
        <i/>
        <sz val="11"/>
        <color theme="1"/>
        <rFont val="Calibri"/>
        <family val="2"/>
        <charset val="204"/>
        <scheme val="minor"/>
      </rPr>
      <t>/ , с. Прогрес  и с.Равен" , община Момчилград</t>
    </r>
  </si>
  <si>
    <t xml:space="preserve">Текущ ремонт на бетонови настилки по улици в населени места в общ.Момчилград - в с.Кременец - 6630 лв., с.Груево-900лв., с.Чуково-2418 лв., с. Звездел- 2702,40 лв.  с.Пиявец-4800 лв. , гр.Момчилград-19236 лв., с.Каменец-486 лв., с.Багрянка- 2592 лв. , с. Постник- 8778 лв. , с.Биволяне-7970,40 лв. , с.Врело- 1500 лв. , мах.Градинка-486 лв. , с.Соколино -2592 лв. ,с.Сенце-842,40 лв. ,с.Кос-1890 лв. , с. Горна Чобанка-3564 лв. </t>
  </si>
  <si>
    <t>2</t>
  </si>
  <si>
    <t xml:space="preserve"> §40-00 -2025 г.</t>
  </si>
  <si>
    <t>в.т.ч. - 30% от §40-00 за кметства            2025 г.</t>
  </si>
  <si>
    <t>за Външно осветление само за с.Н.Соколино-16211 лв.</t>
  </si>
  <si>
    <t>за  Външно осветление само за с.Звездел- 5133 лв.+2661лв.</t>
  </si>
  <si>
    <t>за Външно осветление само за с.Нановица-9489 лв.+4860 лв.</t>
  </si>
  <si>
    <t>12</t>
  </si>
  <si>
    <t>13</t>
  </si>
  <si>
    <t>14</t>
  </si>
  <si>
    <t>15</t>
  </si>
  <si>
    <t>само за с.Чуково</t>
  </si>
  <si>
    <t>Основен ремонт на път KRZ1373/ I - 5, Момчилград - Подкова / - Каменец – Птичар от км.  5+294  до км. 8+000</t>
  </si>
  <si>
    <t>Основен ремонт на път KRZ1391/ III-5902 ,п.к. Звездел -п.к. Голяма Чинка / Конче -мах.Своба -Синделци -мах.Дилянка  от км.0+000 до км. 2+218</t>
  </si>
  <si>
    <t xml:space="preserve">Основен ремонт на път KRZ2390/ III-5902, п.к.Звездел -Конче /- Седефче - Границa общ.  / Момчилград - Крумовград / - мах. Тополица - / III -5902 /  от км.0+000 до км. 3+231  </t>
  </si>
  <si>
    <t>Основен ремонт на път KRZ3383 / III - 508, Балабаново - Джебел / - мах. Дружба от км. 0+000 до км.0+960</t>
  </si>
  <si>
    <t>Основен ремонт на път KRZ3396/ KRZ 1377, Звездeл -Лале /- Кос от км.0+000 до км. 2+050</t>
  </si>
  <si>
    <t>Основен ремонт на път KRZ3410 / KRZ2384, п.к. III - 508 -  Седлари / - Върхари от км.0+000 до км. 2+070</t>
  </si>
  <si>
    <t>18</t>
  </si>
  <si>
    <t>19</t>
  </si>
  <si>
    <t>20</t>
  </si>
  <si>
    <t>4</t>
  </si>
  <si>
    <t>само за  с. Чуково</t>
  </si>
  <si>
    <t>само за с.  Багрянка</t>
  </si>
  <si>
    <t>само за с. Соколино</t>
  </si>
  <si>
    <t>само за с. Звездел</t>
  </si>
  <si>
    <t>5</t>
  </si>
  <si>
    <t>6</t>
  </si>
  <si>
    <t>Текущ ремонт улица в с.Чуково</t>
  </si>
  <si>
    <t>Текущ ремонт улица в с.Синделци</t>
  </si>
  <si>
    <t>Текущ ремонт улица с.Загорско</t>
  </si>
  <si>
    <t>7</t>
  </si>
  <si>
    <t>11</t>
  </si>
  <si>
    <t>16</t>
  </si>
  <si>
    <t>17</t>
  </si>
  <si>
    <t>Приложение №2</t>
  </si>
  <si>
    <t>Текущ ремонт асфалтови настилки на улица в с.Садовица</t>
  </si>
  <si>
    <t>Погасяване на ползван краткосрочен заем за финансиране на проекти на социалната и техническата инфраструктура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</si>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</sst>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3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10"/>
      <color rgb="FFFF0000"/>
      <name val="Arial"/>
      <family val="2"/>
      <charset val="204"/>
    </font>
    <font>
      <sz val="11"/>
      <color theme="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12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2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1" xfId="0" applyBorder="1" applyAlignment="1" applyProtection="1">
      <alignment horizontal="centerContinuous" vertical="center" wrapText="1"/>
      <protection locked="0"/>
    </xf>
    <xf numFmtId="17" fontId="2" fillId="3" borderId="1" xfId="0" applyNumberFormat="1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3" fontId="0" fillId="0" borderId="1" xfId="0" applyNumberFormat="1" applyBorder="1" applyAlignment="1">
      <alignment horizontal="center"/>
    </xf>
    <xf numFmtId="49" fontId="3" fillId="4" borderId="1" xfId="0" applyNumberFormat="1" applyFont="1" applyFill="1" applyBorder="1" applyAlignment="1">
      <alignment wrapText="1"/>
    </xf>
    <xf numFmtId="0" fontId="6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3" fillId="0" borderId="1" xfId="0" applyFont="1" applyBorder="1" applyAlignment="1">
      <alignment horizontal="left" vertical="top" wrapText="1"/>
    </xf>
    <xf numFmtId="1" fontId="1" fillId="2" borderId="1" xfId="0" applyNumberFormat="1" applyFont="1" applyFill="1" applyBorder="1"/>
    <xf numFmtId="0" fontId="0" fillId="6" borderId="1" xfId="0" applyFill="1" applyBorder="1" applyAlignment="1">
      <alignment horizontal="center" wrapText="1"/>
    </xf>
    <xf numFmtId="49" fontId="0" fillId="0" borderId="0" xfId="0" applyNumberFormat="1"/>
    <xf numFmtId="0" fontId="0" fillId="7" borderId="0" xfId="0" applyFill="1"/>
    <xf numFmtId="1" fontId="0" fillId="0" borderId="0" xfId="0" applyNumberFormat="1"/>
    <xf numFmtId="0" fontId="3" fillId="2" borderId="1" xfId="0" applyFont="1" applyFill="1" applyBorder="1" applyAlignment="1" applyProtection="1">
      <alignment horizontal="centerContinuous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49" fontId="3" fillId="4" borderId="1" xfId="0" applyNumberFormat="1" applyFont="1" applyFill="1" applyBorder="1" applyAlignment="1">
      <alignment horizontal="center" wrapText="1"/>
    </xf>
    <xf numFmtId="1" fontId="1" fillId="4" borderId="1" xfId="0" applyNumberFormat="1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4" borderId="3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>
      <alignment horizontal="left" wrapText="1"/>
    </xf>
    <xf numFmtId="0" fontId="11" fillId="0" borderId="0" xfId="0" applyFont="1"/>
    <xf numFmtId="0" fontId="1" fillId="0" borderId="0" xfId="0" applyFont="1"/>
    <xf numFmtId="1" fontId="13" fillId="4" borderId="1" xfId="0" applyNumberFormat="1" applyFont="1" applyFill="1" applyBorder="1" applyAlignment="1">
      <alignment horizontal="center"/>
    </xf>
    <xf numFmtId="1" fontId="2" fillId="11" borderId="3" xfId="0" applyNumberFormat="1" applyFont="1" applyFill="1" applyBorder="1" applyAlignment="1" applyProtection="1">
      <alignment horizontal="center" wrapText="1"/>
      <protection locked="0"/>
    </xf>
    <xf numFmtId="0" fontId="2" fillId="11" borderId="3" xfId="0" applyFont="1" applyFill="1" applyBorder="1" applyAlignment="1" applyProtection="1">
      <alignment horizontal="center" wrapText="1"/>
      <protection locked="0"/>
    </xf>
    <xf numFmtId="1" fontId="13" fillId="11" borderId="1" xfId="0" applyNumberFormat="1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1" fontId="14" fillId="11" borderId="3" xfId="0" applyNumberFormat="1" applyFont="1" applyFill="1" applyBorder="1" applyAlignment="1">
      <alignment horizontal="center" wrapText="1"/>
    </xf>
    <xf numFmtId="0" fontId="14" fillId="6" borderId="3" xfId="0" applyFont="1" applyFill="1" applyBorder="1" applyAlignment="1">
      <alignment horizontal="center" wrapText="1"/>
    </xf>
    <xf numFmtId="1" fontId="14" fillId="6" borderId="3" xfId="0" applyNumberFormat="1" applyFont="1" applyFill="1" applyBorder="1" applyAlignment="1">
      <alignment horizontal="center" wrapText="1"/>
    </xf>
    <xf numFmtId="1" fontId="6" fillId="5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49" fontId="15" fillId="4" borderId="1" xfId="0" applyNumberFormat="1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1" fontId="16" fillId="4" borderId="1" xfId="0" applyNumberFormat="1" applyFont="1" applyFill="1" applyBorder="1" applyAlignment="1">
      <alignment horizontal="center"/>
    </xf>
    <xf numFmtId="1" fontId="18" fillId="6" borderId="3" xfId="0" applyNumberFormat="1" applyFont="1" applyFill="1" applyBorder="1" applyAlignment="1">
      <alignment horizontal="center" wrapText="1"/>
    </xf>
    <xf numFmtId="49" fontId="19" fillId="4" borderId="1" xfId="0" applyNumberFormat="1" applyFont="1" applyFill="1" applyBorder="1" applyAlignment="1">
      <alignment wrapText="1"/>
    </xf>
    <xf numFmtId="49" fontId="19" fillId="4" borderId="4" xfId="0" applyNumberFormat="1" applyFont="1" applyFill="1" applyBorder="1" applyAlignment="1">
      <alignment wrapText="1"/>
    </xf>
    <xf numFmtId="49" fontId="20" fillId="4" borderId="1" xfId="0" applyNumberFormat="1" applyFont="1" applyFill="1" applyBorder="1" applyAlignment="1">
      <alignment wrapText="1"/>
    </xf>
    <xf numFmtId="1" fontId="9" fillId="3" borderId="1" xfId="0" applyNumberFormat="1" applyFont="1" applyFill="1" applyBorder="1" applyAlignment="1" applyProtection="1">
      <alignment horizontal="center" wrapText="1"/>
      <protection locked="0"/>
    </xf>
    <xf numFmtId="1" fontId="14" fillId="11" borderId="1" xfId="0" applyNumberFormat="1" applyFont="1" applyFill="1" applyBorder="1" applyAlignment="1">
      <alignment horizontal="center"/>
    </xf>
    <xf numFmtId="0" fontId="14" fillId="0" borderId="0" xfId="0" applyFont="1"/>
    <xf numFmtId="49" fontId="20" fillId="4" borderId="0" xfId="0" applyNumberFormat="1" applyFont="1" applyFill="1" applyAlignment="1">
      <alignment wrapText="1"/>
    </xf>
    <xf numFmtId="49" fontId="21" fillId="4" borderId="1" xfId="0" applyNumberFormat="1" applyFont="1" applyFill="1" applyBorder="1" applyAlignment="1">
      <alignment wrapText="1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1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1" fontId="1" fillId="7" borderId="1" xfId="0" applyNumberFormat="1" applyFont="1" applyFill="1" applyBorder="1" applyAlignment="1">
      <alignment horizontal="center"/>
    </xf>
    <xf numFmtId="49" fontId="3" fillId="7" borderId="1" xfId="0" applyNumberFormat="1" applyFont="1" applyFill="1" applyBorder="1" applyAlignment="1">
      <alignment horizontal="center" wrapText="1"/>
    </xf>
    <xf numFmtId="1" fontId="0" fillId="7" borderId="1" xfId="0" applyNumberFormat="1" applyFill="1" applyBorder="1" applyAlignment="1">
      <alignment horizontal="center"/>
    </xf>
    <xf numFmtId="1" fontId="6" fillId="7" borderId="1" xfId="0" applyNumberFormat="1" applyFont="1" applyFill="1" applyBorder="1" applyAlignment="1">
      <alignment horizontal="center"/>
    </xf>
    <xf numFmtId="1" fontId="13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49" fontId="15" fillId="7" borderId="1" xfId="0" applyNumberFormat="1" applyFont="1" applyFill="1" applyBorder="1" applyAlignment="1">
      <alignment horizontal="center" wrapText="1"/>
    </xf>
    <xf numFmtId="0" fontId="15" fillId="7" borderId="1" xfId="0" applyFont="1" applyFill="1" applyBorder="1" applyAlignment="1">
      <alignment horizontal="center" wrapText="1"/>
    </xf>
    <xf numFmtId="0" fontId="11" fillId="7" borderId="1" xfId="0" applyFont="1" applyFill="1" applyBorder="1" applyAlignment="1">
      <alignment horizontal="center"/>
    </xf>
    <xf numFmtId="2" fontId="13" fillId="7" borderId="1" xfId="0" applyNumberFormat="1" applyFont="1" applyFill="1" applyBorder="1" applyAlignment="1">
      <alignment horizontal="center"/>
    </xf>
    <xf numFmtId="1" fontId="2" fillId="7" borderId="3" xfId="0" applyNumberFormat="1" applyFont="1" applyFill="1" applyBorder="1" applyAlignment="1" applyProtection="1">
      <alignment horizontal="center" wrapText="1"/>
      <protection locked="0"/>
    </xf>
    <xf numFmtId="0" fontId="2" fillId="7" borderId="3" xfId="0" applyFont="1" applyFill="1" applyBorder="1" applyAlignment="1" applyProtection="1">
      <alignment horizontal="center" wrapText="1"/>
      <protection locked="0"/>
    </xf>
    <xf numFmtId="1" fontId="14" fillId="7" borderId="3" xfId="0" applyNumberFormat="1" applyFont="1" applyFill="1" applyBorder="1" applyAlignment="1">
      <alignment horizontal="center" wrapText="1"/>
    </xf>
    <xf numFmtId="0" fontId="14" fillId="7" borderId="3" xfId="0" applyFont="1" applyFill="1" applyBorder="1" applyAlignment="1">
      <alignment horizontal="center" wrapText="1"/>
    </xf>
    <xf numFmtId="1" fontId="18" fillId="7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wrapText="1"/>
    </xf>
    <xf numFmtId="1" fontId="18" fillId="7" borderId="3" xfId="0" applyNumberFormat="1" applyFont="1" applyFill="1" applyBorder="1" applyAlignment="1">
      <alignment horizontal="center" wrapText="1"/>
    </xf>
    <xf numFmtId="1" fontId="6" fillId="7" borderId="1" xfId="0" applyNumberFormat="1" applyFont="1" applyFill="1" applyBorder="1" applyAlignment="1">
      <alignment horizontal="center" wrapText="1"/>
    </xf>
    <xf numFmtId="1" fontId="16" fillId="7" borderId="1" xfId="0" applyNumberFormat="1" applyFont="1" applyFill="1" applyBorder="1" applyAlignment="1">
      <alignment horizontal="center"/>
    </xf>
    <xf numFmtId="1" fontId="13" fillId="4" borderId="3" xfId="0" applyNumberFormat="1" applyFont="1" applyFill="1" applyBorder="1" applyAlignment="1">
      <alignment horizontal="center"/>
    </xf>
    <xf numFmtId="0" fontId="0" fillId="0" borderId="1" xfId="0" applyBorder="1"/>
    <xf numFmtId="0" fontId="0" fillId="7" borderId="1" xfId="0" applyFill="1" applyBorder="1"/>
    <xf numFmtId="1" fontId="11" fillId="7" borderId="1" xfId="0" applyNumberFormat="1" applyFont="1" applyFill="1" applyBorder="1" applyAlignment="1">
      <alignment horizontal="center"/>
    </xf>
    <xf numFmtId="1" fontId="16" fillId="7" borderId="3" xfId="0" applyNumberFormat="1" applyFont="1" applyFill="1" applyBorder="1" applyAlignment="1">
      <alignment horizontal="center"/>
    </xf>
    <xf numFmtId="1" fontId="17" fillId="7" borderId="1" xfId="0" applyNumberFormat="1" applyFont="1" applyFill="1" applyBorder="1" applyAlignment="1">
      <alignment horizontal="center"/>
    </xf>
    <xf numFmtId="1" fontId="22" fillId="7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1" fontId="0" fillId="5" borderId="1" xfId="0" applyNumberFormat="1" applyFill="1" applyBorder="1" applyAlignment="1">
      <alignment horizontal="center" wrapText="1"/>
    </xf>
    <xf numFmtId="1" fontId="14" fillId="6" borderId="1" xfId="0" applyNumberFormat="1" applyFont="1" applyFill="1" applyBorder="1" applyAlignment="1">
      <alignment horizontal="center" wrapText="1"/>
    </xf>
    <xf numFmtId="1" fontId="18" fillId="6" borderId="1" xfId="0" applyNumberFormat="1" applyFont="1" applyFill="1" applyBorder="1" applyAlignment="1">
      <alignment horizontal="center" wrapText="1"/>
    </xf>
    <xf numFmtId="0" fontId="23" fillId="0" borderId="0" xfId="0" applyFont="1"/>
    <xf numFmtId="1" fontId="14" fillId="11" borderId="1" xfId="0" applyNumberFormat="1" applyFont="1" applyFill="1" applyBorder="1" applyAlignment="1">
      <alignment horizontal="center" wrapText="1"/>
    </xf>
    <xf numFmtId="0" fontId="8" fillId="0" borderId="0" xfId="0" applyFont="1"/>
    <xf numFmtId="1" fontId="13" fillId="11" borderId="0" xfId="0" applyNumberFormat="1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 wrapText="1"/>
      <protection locked="0"/>
    </xf>
    <xf numFmtId="1" fontId="14" fillId="7" borderId="1" xfId="0" applyNumberFormat="1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" fontId="24" fillId="0" borderId="1" xfId="0" applyNumberFormat="1" applyFont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1" fontId="24" fillId="0" borderId="1" xfId="0" applyNumberFormat="1" applyFont="1" applyBorder="1" applyAlignment="1">
      <alignment vertical="top" wrapText="1"/>
    </xf>
    <xf numFmtId="1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" fontId="13" fillId="7" borderId="3" xfId="0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 wrapText="1"/>
    </xf>
    <xf numFmtId="1" fontId="14" fillId="4" borderId="1" xfId="0" applyNumberFormat="1" applyFont="1" applyFill="1" applyBorder="1" applyAlignment="1">
      <alignment horizontal="center"/>
    </xf>
    <xf numFmtId="0" fontId="14" fillId="0" borderId="0" xfId="0" applyFont="1" applyAlignment="1">
      <alignment horizontal="right"/>
    </xf>
    <xf numFmtId="1" fontId="13" fillId="11" borderId="3" xfId="0" applyNumberFormat="1" applyFont="1" applyFill="1" applyBorder="1" applyAlignment="1">
      <alignment horizontal="center"/>
    </xf>
    <xf numFmtId="1" fontId="2" fillId="3" borderId="3" xfId="0" applyNumberFormat="1" applyFont="1" applyFill="1" applyBorder="1" applyAlignment="1" applyProtection="1">
      <alignment horizontal="center" wrapText="1"/>
      <protection locked="0"/>
    </xf>
    <xf numFmtId="0" fontId="0" fillId="5" borderId="3" xfId="0" applyFill="1" applyBorder="1" applyAlignment="1">
      <alignment horizontal="center" wrapText="1"/>
    </xf>
    <xf numFmtId="49" fontId="6" fillId="5" borderId="3" xfId="0" applyNumberFormat="1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 wrapText="1"/>
    </xf>
    <xf numFmtId="1" fontId="0" fillId="5" borderId="3" xfId="0" applyNumberFormat="1" applyFill="1" applyBorder="1" applyAlignment="1">
      <alignment horizontal="center" wrapText="1"/>
    </xf>
    <xf numFmtId="1" fontId="6" fillId="5" borderId="3" xfId="0" applyNumberFormat="1" applyFont="1" applyFill="1" applyBorder="1" applyAlignment="1">
      <alignment horizontal="center" wrapText="1"/>
    </xf>
    <xf numFmtId="1" fontId="14" fillId="11" borderId="3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 applyProtection="1">
      <alignment horizontal="center" wrapText="1"/>
      <protection locked="0"/>
    </xf>
    <xf numFmtId="164" fontId="2" fillId="4" borderId="3" xfId="0" applyNumberFormat="1" applyFont="1" applyFill="1" applyBorder="1" applyAlignment="1" applyProtection="1">
      <alignment horizontal="center" wrapText="1"/>
      <protection locked="0"/>
    </xf>
    <xf numFmtId="0" fontId="0" fillId="0" borderId="3" xfId="0" applyBorder="1" applyAlignment="1">
      <alignment horizontal="center"/>
    </xf>
    <xf numFmtId="1" fontId="12" fillId="10" borderId="1" xfId="0" applyNumberFormat="1" applyFont="1" applyFill="1" applyBorder="1" applyAlignment="1">
      <alignment wrapText="1"/>
    </xf>
    <xf numFmtId="0" fontId="26" fillId="7" borderId="1" xfId="0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13" borderId="0" xfId="0" applyFill="1"/>
    <xf numFmtId="0" fontId="8" fillId="13" borderId="0" xfId="0" applyFont="1" applyFill="1"/>
    <xf numFmtId="0" fontId="2" fillId="13" borderId="1" xfId="0" applyFont="1" applyFill="1" applyBorder="1" applyAlignment="1" applyProtection="1">
      <alignment horizontal="center" vertical="center" wrapText="1"/>
      <protection locked="0"/>
    </xf>
    <xf numFmtId="1" fontId="1" fillId="13" borderId="1" xfId="0" applyNumberFormat="1" applyFont="1" applyFill="1" applyBorder="1" applyAlignment="1">
      <alignment horizontal="center"/>
    </xf>
    <xf numFmtId="1" fontId="9" fillId="13" borderId="1" xfId="0" applyNumberFormat="1" applyFont="1" applyFill="1" applyBorder="1" applyAlignment="1" applyProtection="1">
      <alignment horizontal="center" wrapText="1"/>
      <protection locked="0"/>
    </xf>
    <xf numFmtId="49" fontId="3" fillId="13" borderId="1" xfId="0" applyNumberFormat="1" applyFont="1" applyFill="1" applyBorder="1" applyAlignment="1">
      <alignment horizontal="center" wrapText="1"/>
    </xf>
    <xf numFmtId="49" fontId="15" fillId="13" borderId="1" xfId="0" applyNumberFormat="1" applyFont="1" applyFill="1" applyBorder="1" applyAlignment="1">
      <alignment horizontal="center" wrapText="1"/>
    </xf>
    <xf numFmtId="0" fontId="11" fillId="13" borderId="1" xfId="0" applyFont="1" applyFill="1" applyBorder="1" applyAlignment="1">
      <alignment horizontal="center"/>
    </xf>
    <xf numFmtId="1" fontId="6" fillId="13" borderId="1" xfId="0" applyNumberFormat="1" applyFont="1" applyFill="1" applyBorder="1" applyAlignment="1">
      <alignment horizontal="center"/>
    </xf>
    <xf numFmtId="1" fontId="2" fillId="13" borderId="1" xfId="0" applyNumberFormat="1" applyFont="1" applyFill="1" applyBorder="1" applyAlignment="1" applyProtection="1">
      <alignment horizontal="center" wrapText="1"/>
      <protection locked="0"/>
    </xf>
    <xf numFmtId="1" fontId="13" fillId="13" borderId="1" xfId="0" applyNumberFormat="1" applyFont="1" applyFill="1" applyBorder="1" applyAlignment="1">
      <alignment horizontal="center"/>
    </xf>
    <xf numFmtId="1" fontId="6" fillId="13" borderId="3" xfId="0" applyNumberFormat="1" applyFont="1" applyFill="1" applyBorder="1" applyAlignment="1">
      <alignment horizontal="center"/>
    </xf>
    <xf numFmtId="1" fontId="13" fillId="13" borderId="3" xfId="0" applyNumberFormat="1" applyFont="1" applyFill="1" applyBorder="1" applyAlignment="1">
      <alignment horizontal="center"/>
    </xf>
    <xf numFmtId="1" fontId="2" fillId="13" borderId="3" xfId="0" applyNumberFormat="1" applyFont="1" applyFill="1" applyBorder="1" applyAlignment="1" applyProtection="1">
      <alignment horizontal="center" wrapText="1"/>
      <protection locked="0"/>
    </xf>
    <xf numFmtId="1" fontId="14" fillId="13" borderId="3" xfId="0" applyNumberFormat="1" applyFont="1" applyFill="1" applyBorder="1" applyAlignment="1">
      <alignment horizontal="center" wrapText="1"/>
    </xf>
    <xf numFmtId="1" fontId="18" fillId="13" borderId="3" xfId="0" applyNumberFormat="1" applyFont="1" applyFill="1" applyBorder="1" applyAlignment="1">
      <alignment horizontal="center" wrapText="1"/>
    </xf>
    <xf numFmtId="0" fontId="14" fillId="13" borderId="0" xfId="0" applyFont="1" applyFill="1" applyAlignment="1">
      <alignment horizontal="right"/>
    </xf>
    <xf numFmtId="0" fontId="0" fillId="13" borderId="1" xfId="0" applyFill="1" applyBorder="1" applyAlignment="1">
      <alignment horizontal="center" wrapText="1"/>
    </xf>
    <xf numFmtId="0" fontId="6" fillId="13" borderId="1" xfId="0" applyFont="1" applyFill="1" applyBorder="1" applyAlignment="1">
      <alignment horizontal="center" wrapText="1"/>
    </xf>
    <xf numFmtId="1" fontId="0" fillId="13" borderId="1" xfId="0" applyNumberFormat="1" applyFill="1" applyBorder="1" applyAlignment="1">
      <alignment horizontal="center" wrapText="1"/>
    </xf>
    <xf numFmtId="1" fontId="6" fillId="13" borderId="1" xfId="0" applyNumberFormat="1" applyFont="1" applyFill="1" applyBorder="1" applyAlignment="1">
      <alignment horizontal="center" wrapText="1"/>
    </xf>
    <xf numFmtId="1" fontId="14" fillId="13" borderId="1" xfId="0" applyNumberFormat="1" applyFont="1" applyFill="1" applyBorder="1" applyAlignment="1">
      <alignment horizontal="center"/>
    </xf>
    <xf numFmtId="164" fontId="2" fillId="13" borderId="1" xfId="0" applyNumberFormat="1" applyFont="1" applyFill="1" applyBorder="1" applyAlignment="1" applyProtection="1">
      <alignment horizontal="center" wrapText="1"/>
      <protection locked="0"/>
    </xf>
    <xf numFmtId="0" fontId="0" fillId="13" borderId="1" xfId="0" applyFill="1" applyBorder="1" applyAlignment="1">
      <alignment horizontal="center"/>
    </xf>
    <xf numFmtId="1" fontId="24" fillId="0" borderId="1" xfId="0" applyNumberFormat="1" applyFont="1" applyBorder="1" applyAlignment="1">
      <alignment horizontal="center" wrapText="1"/>
    </xf>
    <xf numFmtId="0" fontId="0" fillId="0" borderId="0" xfId="0" applyBorder="1"/>
    <xf numFmtId="49" fontId="19" fillId="4" borderId="1" xfId="0" applyNumberFormat="1" applyFont="1" applyFill="1" applyBorder="1" applyAlignment="1">
      <alignment horizontal="center" wrapText="1"/>
    </xf>
    <xf numFmtId="1" fontId="28" fillId="0" borderId="1" xfId="0" applyNumberFormat="1" applyFont="1" applyBorder="1" applyAlignment="1">
      <alignment horizontal="center" wrapText="1"/>
    </xf>
    <xf numFmtId="1" fontId="11" fillId="0" borderId="3" xfId="0" applyNumberFormat="1" applyFont="1" applyBorder="1" applyAlignment="1">
      <alignment horizontal="center"/>
    </xf>
    <xf numFmtId="0" fontId="0" fillId="4" borderId="0" xfId="0" applyFill="1"/>
    <xf numFmtId="1" fontId="24" fillId="4" borderId="1" xfId="0" applyNumberFormat="1" applyFont="1" applyFill="1" applyBorder="1" applyAlignment="1">
      <alignment horizontal="center" wrapText="1"/>
    </xf>
    <xf numFmtId="1" fontId="28" fillId="0" borderId="1" xfId="0" applyNumberFormat="1" applyFont="1" applyBorder="1" applyAlignment="1">
      <alignment wrapText="1"/>
    </xf>
    <xf numFmtId="0" fontId="16" fillId="0" borderId="0" xfId="0" applyFont="1"/>
    <xf numFmtId="1" fontId="29" fillId="0" borderId="1" xfId="0" applyNumberFormat="1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1" fontId="29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1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30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/>
    </xf>
    <xf numFmtId="0" fontId="29" fillId="13" borderId="1" xfId="0" applyFont="1" applyFill="1" applyBorder="1" applyAlignment="1" applyProtection="1">
      <alignment horizontal="center" vertical="center" wrapText="1"/>
      <protection locked="0"/>
    </xf>
    <xf numFmtId="0" fontId="29" fillId="7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7" fillId="7" borderId="2" xfId="0" applyFont="1" applyFill="1" applyBorder="1" applyAlignment="1">
      <alignment horizontal="center"/>
    </xf>
    <xf numFmtId="0" fontId="27" fillId="7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12" borderId="4" xfId="0" applyFill="1" applyBorder="1" applyAlignment="1">
      <alignment horizontal="left" wrapText="1"/>
    </xf>
    <xf numFmtId="0" fontId="0" fillId="12" borderId="3" xfId="0" applyFill="1" applyBorder="1" applyAlignment="1">
      <alignment horizontal="left" wrapText="1"/>
    </xf>
    <xf numFmtId="0" fontId="5" fillId="5" borderId="2" xfId="0" applyFont="1" applyFill="1" applyBorder="1" applyAlignment="1" applyProtection="1">
      <alignment wrapText="1"/>
      <protection locked="0"/>
    </xf>
    <xf numFmtId="0" fontId="5" fillId="5" borderId="3" xfId="0" applyFont="1" applyFill="1" applyBorder="1" applyAlignment="1" applyProtection="1">
      <alignment wrapText="1"/>
      <protection locked="0"/>
    </xf>
    <xf numFmtId="0" fontId="18" fillId="7" borderId="2" xfId="0" applyFont="1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8" fillId="11" borderId="2" xfId="0" applyFont="1" applyFill="1" applyBorder="1" applyAlignment="1">
      <alignment horizontal="center"/>
    </xf>
    <xf numFmtId="0" fontId="18" fillId="11" borderId="4" xfId="0" applyFont="1" applyFill="1" applyBorder="1" applyAlignment="1">
      <alignment horizontal="center"/>
    </xf>
    <xf numFmtId="0" fontId="18" fillId="11" borderId="3" xfId="0" applyFont="1" applyFill="1" applyBorder="1" applyAlignment="1">
      <alignment horizontal="center"/>
    </xf>
    <xf numFmtId="0" fontId="2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49" fontId="0" fillId="0" borderId="0" xfId="0" applyNumberFormat="1" applyBorder="1" applyAlignment="1">
      <alignment horizontal="center" vertical="justify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8" fillId="11" borderId="2" xfId="0" applyFont="1" applyFill="1" applyBorder="1" applyAlignment="1">
      <alignment horizontal="center"/>
    </xf>
    <xf numFmtId="0" fontId="8" fillId="11" borderId="4" xfId="0" applyFont="1" applyFill="1" applyBorder="1" applyAlignment="1">
      <alignment horizontal="center"/>
    </xf>
    <xf numFmtId="0" fontId="8" fillId="11" borderId="3" xfId="0" applyFont="1" applyFill="1" applyBorder="1" applyAlignment="1">
      <alignment horizontal="center"/>
    </xf>
    <xf numFmtId="0" fontId="0" fillId="12" borderId="1" xfId="0" applyFill="1" applyBorder="1" applyAlignment="1">
      <alignment horizontal="left" wrapText="1"/>
    </xf>
    <xf numFmtId="0" fontId="5" fillId="5" borderId="1" xfId="0" applyFont="1" applyFill="1" applyBorder="1" applyAlignment="1" applyProtection="1">
      <alignment wrapText="1"/>
      <protection locked="0"/>
    </xf>
    <xf numFmtId="0" fontId="0" fillId="9" borderId="1" xfId="0" applyFill="1" applyBorder="1" applyAlignment="1">
      <alignment horizontal="left" wrapText="1"/>
    </xf>
    <xf numFmtId="49" fontId="21" fillId="4" borderId="0" xfId="0" applyNumberFormat="1" applyFont="1" applyFill="1" applyBorder="1" applyAlignment="1">
      <alignment wrapText="1"/>
    </xf>
    <xf numFmtId="1" fontId="6" fillId="0" borderId="0" xfId="0" applyNumberFormat="1" applyFont="1" applyBorder="1" applyAlignment="1">
      <alignment horizontal="center"/>
    </xf>
    <xf numFmtId="1" fontId="6" fillId="13" borderId="0" xfId="0" applyNumberFormat="1" applyFont="1" applyFill="1" applyBorder="1" applyAlignment="1">
      <alignment horizontal="center"/>
    </xf>
    <xf numFmtId="1" fontId="14" fillId="4" borderId="0" xfId="0" applyNumberFormat="1" applyFont="1" applyFill="1" applyBorder="1" applyAlignment="1">
      <alignment horizontal="center"/>
    </xf>
    <xf numFmtId="0" fontId="11" fillId="7" borderId="0" xfId="0" applyFont="1" applyFill="1" applyBorder="1" applyAlignment="1">
      <alignment horizontal="center"/>
    </xf>
    <xf numFmtId="0" fontId="0" fillId="7" borderId="0" xfId="0" applyFill="1" applyBorder="1"/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2" fillId="3" borderId="1" xfId="0" applyNumberFormat="1" applyFont="1" applyFill="1" applyBorder="1" applyAlignment="1" applyProtection="1">
      <alignment wrapText="1"/>
      <protection locked="0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0"/>
  <sheetViews>
    <sheetView tabSelected="1" zoomScale="87" zoomScaleNormal="87" workbookViewId="0">
      <selection activeCell="E10" sqref="E10:S10"/>
    </sheetView>
  </sheetViews>
  <sheetFormatPr defaultRowHeight="15" x14ac:dyDescent="0.25"/>
  <cols>
    <col min="1" max="1" width="7.7109375" customWidth="1"/>
    <col min="2" max="2" width="35.85546875" customWidth="1"/>
    <col min="3" max="4" width="15.7109375" customWidth="1"/>
    <col min="5" max="5" width="17.140625" customWidth="1"/>
    <col min="6" max="6" width="16.85546875" style="131" hidden="1" customWidth="1"/>
    <col min="7" max="10" width="15.7109375" hidden="1" customWidth="1"/>
    <col min="11" max="11" width="15" hidden="1" customWidth="1"/>
    <col min="12" max="12" width="17.85546875" style="16" hidden="1" customWidth="1"/>
    <col min="13" max="14" width="15" style="16" hidden="1" customWidth="1"/>
    <col min="15" max="15" width="16.85546875" style="16" hidden="1" customWidth="1"/>
    <col min="16" max="16" width="14.85546875" style="16" hidden="1" customWidth="1"/>
    <col min="17" max="17" width="1" style="16" hidden="1" customWidth="1"/>
    <col min="18" max="18" width="17.28515625" style="16" customWidth="1"/>
    <col min="19" max="19" width="18.42578125" customWidth="1"/>
    <col min="21" max="21" width="21.42578125" customWidth="1"/>
    <col min="24" max="24" width="14.5703125" customWidth="1"/>
  </cols>
  <sheetData>
    <row r="1" spans="1:22" ht="20.25" customHeight="1" x14ac:dyDescent="0.25">
      <c r="A1" s="156" t="s">
        <v>56</v>
      </c>
      <c r="F1" s="147"/>
      <c r="G1" s="60"/>
      <c r="L1" s="113"/>
      <c r="M1" s="60"/>
      <c r="N1" s="60"/>
      <c r="O1" s="60"/>
      <c r="P1"/>
      <c r="Q1"/>
      <c r="R1"/>
      <c r="S1" t="s">
        <v>108</v>
      </c>
    </row>
    <row r="2" spans="1:22" x14ac:dyDescent="0.25">
      <c r="A2" s="156" t="s">
        <v>20</v>
      </c>
      <c r="B2" s="98"/>
      <c r="C2" s="98"/>
      <c r="D2" s="98"/>
      <c r="E2" s="98"/>
      <c r="F2" s="132"/>
      <c r="G2" s="98"/>
      <c r="H2" s="98"/>
      <c r="I2" s="98"/>
      <c r="J2" s="98"/>
      <c r="K2" s="98"/>
      <c r="L2" s="98"/>
      <c r="M2" s="98"/>
      <c r="N2" s="98"/>
      <c r="O2" s="98"/>
      <c r="P2"/>
      <c r="Q2"/>
      <c r="R2"/>
    </row>
    <row r="3" spans="1:22" ht="31.5" customHeight="1" x14ac:dyDescent="0.3">
      <c r="A3" s="191" t="s">
        <v>67</v>
      </c>
      <c r="B3" s="191"/>
      <c r="C3" s="191"/>
      <c r="D3" s="191"/>
      <c r="E3" s="191"/>
      <c r="F3" s="191"/>
      <c r="G3" s="191"/>
      <c r="L3" s="96"/>
      <c r="M3"/>
      <c r="N3"/>
      <c r="O3"/>
      <c r="P3" s="17"/>
      <c r="Q3"/>
      <c r="R3"/>
    </row>
    <row r="4" spans="1:22" x14ac:dyDescent="0.25">
      <c r="A4" t="s">
        <v>46</v>
      </c>
      <c r="L4"/>
      <c r="M4"/>
      <c r="N4"/>
      <c r="O4" t="s">
        <v>45</v>
      </c>
      <c r="P4"/>
      <c r="Q4"/>
      <c r="R4"/>
    </row>
    <row r="5" spans="1:22" ht="25.5" customHeight="1" x14ac:dyDescent="0.25">
      <c r="A5" s="192" t="s">
        <v>39</v>
      </c>
      <c r="B5" s="192" t="s">
        <v>0</v>
      </c>
      <c r="C5" s="193" t="s">
        <v>63</v>
      </c>
      <c r="D5" s="173" t="s">
        <v>1</v>
      </c>
      <c r="E5" s="174"/>
      <c r="F5" s="173" t="s">
        <v>1</v>
      </c>
      <c r="G5" s="174"/>
      <c r="I5" s="184" t="s">
        <v>55</v>
      </c>
      <c r="J5" s="173" t="s">
        <v>1</v>
      </c>
      <c r="K5" s="177"/>
      <c r="L5" s="177"/>
      <c r="M5" s="177"/>
      <c r="N5" s="177"/>
      <c r="O5" s="174"/>
      <c r="P5"/>
      <c r="Q5"/>
      <c r="R5" s="173" t="s">
        <v>1</v>
      </c>
      <c r="S5" s="174"/>
    </row>
    <row r="6" spans="1:22" ht="87.75" customHeight="1" x14ac:dyDescent="0.25">
      <c r="A6" s="192"/>
      <c r="B6" s="192"/>
      <c r="C6" s="193"/>
      <c r="D6" s="19" t="s">
        <v>59</v>
      </c>
      <c r="E6" s="18" t="s">
        <v>60</v>
      </c>
      <c r="F6" s="133" t="s">
        <v>40</v>
      </c>
      <c r="G6" s="18" t="s">
        <v>38</v>
      </c>
      <c r="H6" t="s">
        <v>44</v>
      </c>
      <c r="I6" s="185"/>
      <c r="J6" s="19" t="s">
        <v>40</v>
      </c>
      <c r="K6" s="18" t="s">
        <v>38</v>
      </c>
      <c r="L6" s="63" t="s">
        <v>41</v>
      </c>
      <c r="M6" s="18" t="s">
        <v>47</v>
      </c>
      <c r="N6" s="63" t="s">
        <v>41</v>
      </c>
      <c r="O6" s="18" t="s">
        <v>47</v>
      </c>
      <c r="P6" s="126" t="s">
        <v>58</v>
      </c>
      <c r="Q6" s="18" t="s">
        <v>57</v>
      </c>
      <c r="R6" s="19" t="s">
        <v>75</v>
      </c>
      <c r="S6" s="18" t="s">
        <v>76</v>
      </c>
    </row>
    <row r="7" spans="1:22" x14ac:dyDescent="0.25">
      <c r="A7" s="1"/>
      <c r="B7" s="1"/>
      <c r="C7" s="194"/>
      <c r="D7" s="195"/>
      <c r="E7" s="195"/>
      <c r="F7" s="195"/>
      <c r="G7" s="196"/>
      <c r="I7" s="186"/>
      <c r="J7" s="187"/>
      <c r="K7" s="188"/>
      <c r="L7" s="182"/>
      <c r="M7" s="183"/>
      <c r="N7" s="175"/>
      <c r="O7" s="176"/>
      <c r="P7" s="30"/>
      <c r="Q7" s="30"/>
      <c r="R7"/>
    </row>
    <row r="8" spans="1:22" ht="64.5" customHeight="1" x14ac:dyDescent="0.25">
      <c r="A8" s="189" t="s">
        <v>71</v>
      </c>
      <c r="B8" s="190"/>
      <c r="C8" s="164">
        <f>C9+C10</f>
        <v>854942</v>
      </c>
      <c r="D8" s="164">
        <f>D9+D10</f>
        <v>389421</v>
      </c>
      <c r="E8" s="164"/>
      <c r="F8" s="166" t="e">
        <f>F9+F10</f>
        <v>#REF!</v>
      </c>
      <c r="G8" s="49"/>
      <c r="H8" s="167"/>
      <c r="I8" s="164" t="e">
        <f>I9+I10</f>
        <v>#REF!</v>
      </c>
      <c r="J8" s="164" t="e">
        <f>J9+J10</f>
        <v>#REF!</v>
      </c>
      <c r="K8" s="49"/>
      <c r="L8" s="168" t="e">
        <f>L9+L10</f>
        <v>#REF!</v>
      </c>
      <c r="M8" s="64"/>
      <c r="N8" s="169" t="e">
        <f>N9+N10</f>
        <v>#REF!</v>
      </c>
      <c r="O8" s="64"/>
      <c r="P8" s="170"/>
      <c r="Q8" s="43"/>
      <c r="R8" s="164">
        <f>R9+R10</f>
        <v>465521</v>
      </c>
      <c r="S8" s="164"/>
      <c r="T8" s="15"/>
    </row>
    <row r="9" spans="1:22" ht="33.75" customHeight="1" x14ac:dyDescent="0.25">
      <c r="A9" s="189" t="s">
        <v>69</v>
      </c>
      <c r="B9" s="190"/>
      <c r="C9" s="165">
        <v>74983</v>
      </c>
      <c r="D9" s="165">
        <v>0</v>
      </c>
      <c r="E9" s="165"/>
      <c r="F9" s="171">
        <v>0</v>
      </c>
      <c r="G9" s="28"/>
      <c r="H9" s="167"/>
      <c r="I9" s="165">
        <v>0</v>
      </c>
      <c r="J9" s="165">
        <v>0</v>
      </c>
      <c r="K9" s="28"/>
      <c r="L9" s="172">
        <v>234027</v>
      </c>
      <c r="M9" s="65"/>
      <c r="N9" s="172">
        <v>254491</v>
      </c>
      <c r="O9" s="65"/>
      <c r="P9" s="170"/>
      <c r="Q9" s="43">
        <f t="shared" ref="Q9:Q54" si="0">I9-P9</f>
        <v>0</v>
      </c>
      <c r="R9" s="165">
        <v>74983</v>
      </c>
      <c r="S9" s="165"/>
    </row>
    <row r="10" spans="1:22" ht="39.75" customHeight="1" x14ac:dyDescent="0.25">
      <c r="A10" s="189" t="s">
        <v>68</v>
      </c>
      <c r="B10" s="190"/>
      <c r="C10" s="27">
        <f>C12+C83+C144+C203</f>
        <v>779959</v>
      </c>
      <c r="D10" s="27">
        <f>D12+D83+D144+D203</f>
        <v>389421</v>
      </c>
      <c r="E10" s="27">
        <f t="shared" ref="E10:S10" si="1">E12+E83+E144+E203</f>
        <v>72867</v>
      </c>
      <c r="F10" s="27" t="e">
        <f t="shared" si="1"/>
        <v>#REF!</v>
      </c>
      <c r="G10" s="27" t="e">
        <f t="shared" si="1"/>
        <v>#REF!</v>
      </c>
      <c r="H10" s="27">
        <f t="shared" si="1"/>
        <v>0</v>
      </c>
      <c r="I10" s="27" t="e">
        <f t="shared" si="1"/>
        <v>#REF!</v>
      </c>
      <c r="J10" s="27" t="e">
        <f t="shared" si="1"/>
        <v>#REF!</v>
      </c>
      <c r="K10" s="27" t="e">
        <f t="shared" si="1"/>
        <v>#REF!</v>
      </c>
      <c r="L10" s="27" t="e">
        <f t="shared" si="1"/>
        <v>#REF!</v>
      </c>
      <c r="M10" s="27" t="e">
        <f t="shared" si="1"/>
        <v>#REF!</v>
      </c>
      <c r="N10" s="27" t="e">
        <f t="shared" si="1"/>
        <v>#REF!</v>
      </c>
      <c r="O10" s="27" t="e">
        <f t="shared" si="1"/>
        <v>#REF!</v>
      </c>
      <c r="P10" s="27">
        <f t="shared" si="1"/>
        <v>0</v>
      </c>
      <c r="Q10" s="27">
        <f t="shared" si="1"/>
        <v>-341779</v>
      </c>
      <c r="R10" s="27">
        <f t="shared" si="1"/>
        <v>390538</v>
      </c>
      <c r="S10" s="27">
        <f t="shared" si="1"/>
        <v>74075</v>
      </c>
      <c r="T10" s="160"/>
    </row>
    <row r="11" spans="1:22" ht="15" customHeight="1" x14ac:dyDescent="0.25">
      <c r="A11" s="13"/>
      <c r="B11" s="13"/>
      <c r="C11" s="26"/>
      <c r="D11" s="26"/>
      <c r="E11" s="26"/>
      <c r="F11" s="134"/>
      <c r="G11" s="26"/>
      <c r="I11" s="26"/>
      <c r="J11" s="26"/>
      <c r="K11" s="26"/>
      <c r="L11" s="26"/>
      <c r="M11" s="26"/>
      <c r="N11" s="26"/>
      <c r="O11" s="26"/>
      <c r="P11" s="30"/>
      <c r="Q11" s="127">
        <f t="shared" si="0"/>
        <v>0</v>
      </c>
      <c r="R11" s="26"/>
      <c r="S11" s="26"/>
      <c r="V11" s="17"/>
    </row>
    <row r="12" spans="1:22" ht="30.75" customHeight="1" x14ac:dyDescent="0.25">
      <c r="A12" s="2" t="s">
        <v>2</v>
      </c>
      <c r="B12" s="3" t="s">
        <v>3</v>
      </c>
      <c r="C12" s="58">
        <f>C24+C25+C50+C51+C52+C53+C54+C55+C79+C80+C81+C82</f>
        <v>107739</v>
      </c>
      <c r="D12" s="58">
        <f>D24+D25+D50+D51+D52+D53+D54+D55</f>
        <v>21792</v>
      </c>
      <c r="E12" s="58">
        <f>E24+E25+E50+E51+E52+E53+E54+E55</f>
        <v>21574</v>
      </c>
      <c r="F12" s="135">
        <f>F25+F45+F46+F47+F48+F49+F50+F51+F52+F53+F54+F55+F56+F57+F58+F59+F60+F61+F62+F63+F64+F65+F66+F67+F68+F69+F70+F71+F72+F73+F74+F75+F76</f>
        <v>11559</v>
      </c>
      <c r="G12" s="58">
        <f>G25+G45+G46+G47+G48+G49+G50+G51+G52+G53+G54+G55+G56+G57+G58+G59+G60+G61+G62+G63+G64+G65+G66+G67+G68+G69+G70+G71+G72+G73+G74+G75+G76</f>
        <v>11559</v>
      </c>
      <c r="I12" s="112">
        <f>J12+N12</f>
        <v>80189</v>
      </c>
      <c r="J12" s="58">
        <f>J25+J45+J46+J47+J48+J49+J50+J51+J52+J53+J54+J55+J56+J57+J58+J59+J60+J61+J62+J63+J64+J65+J66+J67+J68+J69+J70+J71+J72+J73+J74+J75+J76</f>
        <v>12302</v>
      </c>
      <c r="K12" s="58">
        <f>K25+K45+K46+K47+K48+K49+K50+K51+K52+K53+K54+K55+K56+K57+K58+K59+K60+K61+K62+K63+K64+K65+K66+K67+K68+K69+K70+K71+K72+K73+K74+K75+K76</f>
        <v>12302</v>
      </c>
      <c r="L12" s="58">
        <f>L25+L45+L46+L47+L48+L49+L50+L51+L52+L53+L54+L55+L56+L57+L58+L59+L60+L61+L62+L63+L64+L65+L66+L67+L68+L69+L70+L71+L72+L73+L74+L75+L76+L77+L78</f>
        <v>67887</v>
      </c>
      <c r="M12" s="58">
        <f>M25+M45+M46+M47+M48+M49+M50+M51+M52+M53+M54+M55+M56+M57+M58+M59+M60+M61+M62+M63+M64+M65+M66+M67+M68+M69+M70+M71+M72+M73+M74+M75+M76+M77+M78</f>
        <v>9272</v>
      </c>
      <c r="N12" s="58">
        <f>N25+N45+N46+N47+N48+N49+N50+N51+N52+N53+N54+N55+N56+N57+N58+N59+N60+N61+N62+N63+N64+N65+N66+N67+N68+N69+N70+N71+N72+N73+N74+N75+N76+N77+N78</f>
        <v>67887</v>
      </c>
      <c r="O12" s="58">
        <f>O25+O45+O46+O47+O48+O49+O50+O51+O52+O53+O54+O55+O56+O57+O58+O59+O60+O61+O62+O63+O64+O65+O66+O67+O68+O69+O70+O71+O72+O73+O74+O75+O76+O77+O78</f>
        <v>9272</v>
      </c>
      <c r="P12" s="30"/>
      <c r="Q12" s="127"/>
      <c r="R12" s="58">
        <f>R24+R25+R50+R51+R52+R53+R54+R55+R79+R80+R81+R82</f>
        <v>85947</v>
      </c>
      <c r="S12" s="58">
        <f>S24+S25+S50+S51+S52+S53+S54+S55+S79+S80+S81+S82</f>
        <v>63926</v>
      </c>
    </row>
    <row r="13" spans="1:22" ht="30" hidden="1" customHeight="1" x14ac:dyDescent="0.25">
      <c r="A13" s="25"/>
      <c r="B13" s="5"/>
      <c r="C13" s="21"/>
      <c r="D13" s="21"/>
      <c r="E13" s="21"/>
      <c r="F13" s="136"/>
      <c r="G13" s="23"/>
      <c r="I13" s="112">
        <f t="shared" ref="I13:I54" si="2">J13+N13</f>
        <v>0</v>
      </c>
      <c r="J13" s="21"/>
      <c r="K13" s="23"/>
      <c r="L13" s="67"/>
      <c r="M13" s="68"/>
      <c r="N13" s="68"/>
      <c r="O13" s="68"/>
      <c r="P13" s="30"/>
      <c r="Q13" s="127">
        <f t="shared" si="0"/>
        <v>0</v>
      </c>
      <c r="R13" s="21"/>
      <c r="S13" s="21"/>
    </row>
    <row r="14" spans="1:22" ht="27.75" hidden="1" customHeight="1" x14ac:dyDescent="0.25">
      <c r="A14" s="25"/>
      <c r="B14" s="5"/>
      <c r="C14" s="21"/>
      <c r="D14" s="21"/>
      <c r="E14" s="21"/>
      <c r="F14" s="136"/>
      <c r="G14" s="22"/>
      <c r="I14" s="112">
        <f t="shared" si="2"/>
        <v>0</v>
      </c>
      <c r="J14" s="21"/>
      <c r="K14" s="22"/>
      <c r="L14" s="67"/>
      <c r="M14" s="66"/>
      <c r="N14" s="66"/>
      <c r="O14" s="66"/>
      <c r="P14" s="30"/>
      <c r="Q14" s="127">
        <f t="shared" si="0"/>
        <v>0</v>
      </c>
      <c r="R14" s="21"/>
      <c r="S14" s="21"/>
    </row>
    <row r="15" spans="1:22" ht="28.5" hidden="1" customHeight="1" x14ac:dyDescent="0.25">
      <c r="A15" s="25"/>
      <c r="B15" s="5"/>
      <c r="C15" s="21"/>
      <c r="D15" s="21"/>
      <c r="E15" s="21"/>
      <c r="F15" s="136"/>
      <c r="G15" s="23"/>
      <c r="I15" s="112">
        <f t="shared" si="2"/>
        <v>0</v>
      </c>
      <c r="J15" s="21"/>
      <c r="K15" s="23"/>
      <c r="L15" s="67"/>
      <c r="M15" s="68"/>
      <c r="N15" s="68"/>
      <c r="O15" s="68"/>
      <c r="P15" s="30"/>
      <c r="Q15" s="127">
        <f t="shared" si="0"/>
        <v>0</v>
      </c>
      <c r="R15" s="21"/>
      <c r="S15" s="21"/>
    </row>
    <row r="16" spans="1:22" ht="18.75" hidden="1" customHeight="1" x14ac:dyDescent="0.25">
      <c r="A16" s="25"/>
      <c r="B16" s="5"/>
      <c r="C16" s="21"/>
      <c r="D16" s="21"/>
      <c r="E16" s="21"/>
      <c r="F16" s="136"/>
      <c r="G16" s="23"/>
      <c r="I16" s="112">
        <f t="shared" si="2"/>
        <v>0</v>
      </c>
      <c r="J16" s="21"/>
      <c r="K16" s="23"/>
      <c r="L16" s="67"/>
      <c r="M16" s="68"/>
      <c r="N16" s="68"/>
      <c r="O16" s="68"/>
      <c r="P16" s="30"/>
      <c r="Q16" s="127">
        <f t="shared" si="0"/>
        <v>0</v>
      </c>
      <c r="R16" s="21"/>
      <c r="S16" s="21"/>
    </row>
    <row r="17" spans="1:19" ht="20.25" hidden="1" customHeight="1" x14ac:dyDescent="0.25">
      <c r="A17" s="25"/>
      <c r="B17" s="5"/>
      <c r="C17" s="21"/>
      <c r="D17" s="21"/>
      <c r="E17" s="21"/>
      <c r="F17" s="136"/>
      <c r="G17" s="23"/>
      <c r="I17" s="112">
        <f t="shared" si="2"/>
        <v>0</v>
      </c>
      <c r="J17" s="21"/>
      <c r="K17" s="23"/>
      <c r="L17" s="67"/>
      <c r="M17" s="68"/>
      <c r="N17" s="68"/>
      <c r="O17" s="68"/>
      <c r="P17" s="30"/>
      <c r="Q17" s="127">
        <f t="shared" si="0"/>
        <v>0</v>
      </c>
      <c r="R17" s="21"/>
      <c r="S17" s="21"/>
    </row>
    <row r="18" spans="1:19" ht="15.75" hidden="1" customHeight="1" x14ac:dyDescent="0.25">
      <c r="A18" s="25"/>
      <c r="B18" s="5"/>
      <c r="C18" s="21"/>
      <c r="D18" s="21"/>
      <c r="E18" s="21"/>
      <c r="F18" s="136"/>
      <c r="G18" s="23"/>
      <c r="I18" s="112">
        <f t="shared" si="2"/>
        <v>0</v>
      </c>
      <c r="J18" s="21"/>
      <c r="K18" s="23"/>
      <c r="L18" s="67"/>
      <c r="M18" s="68"/>
      <c r="N18" s="68"/>
      <c r="O18" s="68"/>
      <c r="P18" s="30"/>
      <c r="Q18" s="127">
        <f t="shared" si="0"/>
        <v>0</v>
      </c>
      <c r="R18" s="21"/>
      <c r="S18" s="21"/>
    </row>
    <row r="19" spans="1:19" ht="85.5" hidden="1" customHeight="1" x14ac:dyDescent="0.25">
      <c r="A19" s="25"/>
      <c r="B19" s="12"/>
      <c r="C19" s="21"/>
      <c r="D19" s="21"/>
      <c r="E19" s="21"/>
      <c r="F19" s="136"/>
      <c r="G19" s="41"/>
      <c r="I19" s="112">
        <f t="shared" si="2"/>
        <v>0</v>
      </c>
      <c r="J19" s="21"/>
      <c r="K19" s="41"/>
      <c r="L19" s="67"/>
      <c r="M19" s="69"/>
      <c r="N19" s="69"/>
      <c r="O19" s="69"/>
      <c r="P19" s="30"/>
      <c r="Q19" s="127">
        <f t="shared" si="0"/>
        <v>0</v>
      </c>
      <c r="R19" s="21"/>
      <c r="S19" s="21"/>
    </row>
    <row r="20" spans="1:19" ht="30.75" hidden="1" customHeight="1" x14ac:dyDescent="0.25">
      <c r="A20" s="25"/>
      <c r="B20" s="5"/>
      <c r="C20" s="21"/>
      <c r="D20" s="21"/>
      <c r="E20" s="21"/>
      <c r="F20" s="136"/>
      <c r="G20" s="37"/>
      <c r="I20" s="112">
        <f t="shared" si="2"/>
        <v>0</v>
      </c>
      <c r="J20" s="21"/>
      <c r="K20" s="37"/>
      <c r="L20" s="67"/>
      <c r="M20" s="70"/>
      <c r="N20" s="70"/>
      <c r="O20" s="70"/>
      <c r="P20" s="30"/>
      <c r="Q20" s="127">
        <f t="shared" si="0"/>
        <v>0</v>
      </c>
      <c r="R20" s="21"/>
      <c r="S20" s="21"/>
    </row>
    <row r="21" spans="1:19" ht="21" hidden="1" customHeight="1" x14ac:dyDescent="0.25">
      <c r="A21" s="25"/>
      <c r="B21" s="5"/>
      <c r="C21" s="21"/>
      <c r="D21" s="21"/>
      <c r="E21" s="21"/>
      <c r="F21" s="136"/>
      <c r="G21" s="37"/>
      <c r="I21" s="112">
        <f t="shared" si="2"/>
        <v>0</v>
      </c>
      <c r="J21" s="21"/>
      <c r="K21" s="37"/>
      <c r="L21" s="67"/>
      <c r="M21" s="70"/>
      <c r="N21" s="70"/>
      <c r="O21" s="70"/>
      <c r="P21" s="30"/>
      <c r="Q21" s="127">
        <f t="shared" si="0"/>
        <v>0</v>
      </c>
      <c r="R21" s="21"/>
      <c r="S21" s="21"/>
    </row>
    <row r="22" spans="1:19" ht="24.75" hidden="1" customHeight="1" x14ac:dyDescent="0.25">
      <c r="A22" s="25"/>
      <c r="B22" s="5"/>
      <c r="C22" s="21"/>
      <c r="D22" s="21"/>
      <c r="E22" s="21"/>
      <c r="F22" s="136"/>
      <c r="G22" s="37"/>
      <c r="I22" s="112">
        <f t="shared" si="2"/>
        <v>0</v>
      </c>
      <c r="J22" s="21"/>
      <c r="K22" s="37"/>
      <c r="L22" s="67"/>
      <c r="M22" s="70"/>
      <c r="N22" s="70"/>
      <c r="O22" s="70"/>
      <c r="P22" s="30"/>
      <c r="Q22" s="127">
        <f t="shared" si="0"/>
        <v>0</v>
      </c>
      <c r="R22" s="21"/>
      <c r="S22" s="21"/>
    </row>
    <row r="23" spans="1:19" ht="33" hidden="1" customHeight="1" x14ac:dyDescent="0.25">
      <c r="A23" s="25"/>
      <c r="B23" s="5"/>
      <c r="C23" s="21"/>
      <c r="D23" s="21"/>
      <c r="E23" s="21"/>
      <c r="F23" s="136"/>
      <c r="G23" s="37"/>
      <c r="I23" s="112">
        <f t="shared" si="2"/>
        <v>0</v>
      </c>
      <c r="J23" s="21"/>
      <c r="K23" s="37"/>
      <c r="L23" s="67"/>
      <c r="M23" s="70"/>
      <c r="N23" s="70"/>
      <c r="O23" s="70"/>
      <c r="P23" s="30"/>
      <c r="Q23" s="127">
        <f t="shared" si="0"/>
        <v>0</v>
      </c>
      <c r="R23" s="21"/>
      <c r="S23" s="21"/>
    </row>
    <row r="24" spans="1:19" ht="78.75" hidden="1" customHeight="1" x14ac:dyDescent="0.25">
      <c r="A24" s="25"/>
      <c r="B24" s="105"/>
      <c r="C24" s="21"/>
      <c r="D24" s="21"/>
      <c r="E24" s="21"/>
      <c r="F24" s="136"/>
      <c r="G24" s="37"/>
      <c r="I24" s="112"/>
      <c r="J24" s="21"/>
      <c r="K24" s="37"/>
      <c r="L24" s="67"/>
      <c r="M24" s="70"/>
      <c r="N24" s="70"/>
      <c r="O24" s="70"/>
      <c r="P24" s="30"/>
      <c r="Q24" s="127"/>
      <c r="R24" s="21"/>
      <c r="S24" s="21"/>
    </row>
    <row r="25" spans="1:19" ht="30.75" customHeight="1" x14ac:dyDescent="0.25">
      <c r="A25" s="157">
        <v>1</v>
      </c>
      <c r="B25" s="105" t="s">
        <v>109</v>
      </c>
      <c r="C25" s="21" t="s">
        <v>61</v>
      </c>
      <c r="D25" s="21" t="s">
        <v>61</v>
      </c>
      <c r="E25" s="21" t="s">
        <v>28</v>
      </c>
      <c r="F25" s="42">
        <v>11559</v>
      </c>
      <c r="G25" s="42">
        <v>11559</v>
      </c>
      <c r="H25" s="160"/>
      <c r="I25" s="112">
        <f t="shared" si="2"/>
        <v>11777</v>
      </c>
      <c r="J25" s="42">
        <v>11559</v>
      </c>
      <c r="K25" s="42">
        <v>11559</v>
      </c>
      <c r="L25" s="42">
        <v>218</v>
      </c>
      <c r="M25" s="42"/>
      <c r="N25" s="42">
        <v>218</v>
      </c>
      <c r="O25" s="42"/>
      <c r="P25" s="42">
        <v>0</v>
      </c>
      <c r="Q25" s="22">
        <f t="shared" si="0"/>
        <v>11777</v>
      </c>
      <c r="R25" s="21"/>
      <c r="S25" s="21"/>
    </row>
    <row r="26" spans="1:19" ht="25.5" hidden="1" customHeight="1" x14ac:dyDescent="0.25">
      <c r="A26" s="157"/>
      <c r="B26" s="5"/>
      <c r="C26" s="21"/>
      <c r="D26" s="21"/>
      <c r="E26" s="21"/>
      <c r="F26" s="136"/>
      <c r="G26" s="21"/>
      <c r="I26" s="112">
        <f t="shared" si="2"/>
        <v>0</v>
      </c>
      <c r="J26" s="21"/>
      <c r="K26" s="21"/>
      <c r="L26" s="67"/>
      <c r="M26" s="67"/>
      <c r="N26" s="67"/>
      <c r="O26" s="67"/>
      <c r="P26" s="30"/>
      <c r="Q26" s="127">
        <f t="shared" si="0"/>
        <v>0</v>
      </c>
      <c r="R26" s="21"/>
      <c r="S26" s="21"/>
    </row>
    <row r="27" spans="1:19" ht="25.5" hidden="1" customHeight="1" x14ac:dyDescent="0.25">
      <c r="A27" s="157"/>
      <c r="B27" s="5"/>
      <c r="C27" s="21"/>
      <c r="D27" s="21"/>
      <c r="E27" s="21"/>
      <c r="F27" s="136"/>
      <c r="G27" s="21"/>
      <c r="I27" s="112">
        <f t="shared" si="2"/>
        <v>0</v>
      </c>
      <c r="J27" s="21"/>
      <c r="K27" s="21"/>
      <c r="L27" s="67"/>
      <c r="M27" s="67"/>
      <c r="N27" s="67"/>
      <c r="O27" s="67"/>
      <c r="P27" s="30"/>
      <c r="Q27" s="127">
        <f t="shared" si="0"/>
        <v>0</v>
      </c>
      <c r="R27" s="21"/>
      <c r="S27" s="21"/>
    </row>
    <row r="28" spans="1:19" ht="25.5" hidden="1" customHeight="1" x14ac:dyDescent="0.25">
      <c r="A28" s="157"/>
      <c r="B28" s="5"/>
      <c r="C28" s="21"/>
      <c r="D28" s="21"/>
      <c r="E28" s="21"/>
      <c r="F28" s="136"/>
      <c r="G28" s="21"/>
      <c r="I28" s="112">
        <f t="shared" si="2"/>
        <v>0</v>
      </c>
      <c r="J28" s="21"/>
      <c r="K28" s="21"/>
      <c r="L28" s="67"/>
      <c r="M28" s="67"/>
      <c r="N28" s="67"/>
      <c r="O28" s="67"/>
      <c r="P28" s="30"/>
      <c r="Q28" s="127">
        <f t="shared" si="0"/>
        <v>0</v>
      </c>
      <c r="R28" s="21"/>
      <c r="S28" s="21"/>
    </row>
    <row r="29" spans="1:19" ht="48" hidden="1" customHeight="1" x14ac:dyDescent="0.25">
      <c r="A29" s="157"/>
      <c r="B29" s="5"/>
      <c r="C29" s="21"/>
      <c r="D29" s="21"/>
      <c r="E29" s="21"/>
      <c r="F29" s="136"/>
      <c r="G29" s="21"/>
      <c r="I29" s="112">
        <f t="shared" si="2"/>
        <v>0</v>
      </c>
      <c r="J29" s="21"/>
      <c r="K29" s="21"/>
      <c r="L29" s="67"/>
      <c r="M29" s="67"/>
      <c r="N29" s="67"/>
      <c r="O29" s="67"/>
      <c r="P29" s="30"/>
      <c r="Q29" s="127">
        <f t="shared" si="0"/>
        <v>0</v>
      </c>
      <c r="R29" s="21"/>
      <c r="S29" s="21"/>
    </row>
    <row r="30" spans="1:19" ht="25.5" hidden="1" customHeight="1" x14ac:dyDescent="0.25">
      <c r="A30" s="157"/>
      <c r="B30" s="5"/>
      <c r="C30" s="21"/>
      <c r="D30" s="21"/>
      <c r="E30" s="21"/>
      <c r="F30" s="136"/>
      <c r="G30" s="21"/>
      <c r="I30" s="112">
        <f t="shared" si="2"/>
        <v>0</v>
      </c>
      <c r="J30" s="21"/>
      <c r="K30" s="21"/>
      <c r="L30" s="67"/>
      <c r="M30" s="67"/>
      <c r="N30" s="67"/>
      <c r="O30" s="67"/>
      <c r="P30" s="30"/>
      <c r="Q30" s="127">
        <f t="shared" si="0"/>
        <v>0</v>
      </c>
      <c r="R30" s="21"/>
      <c r="S30" s="21"/>
    </row>
    <row r="31" spans="1:19" ht="42.75" hidden="1" customHeight="1" x14ac:dyDescent="0.25">
      <c r="A31" s="157"/>
      <c r="B31" s="55"/>
      <c r="C31" s="50"/>
      <c r="D31" s="50"/>
      <c r="E31" s="50"/>
      <c r="F31" s="137"/>
      <c r="G31" s="21"/>
      <c r="I31" s="112">
        <f t="shared" si="2"/>
        <v>0</v>
      </c>
      <c r="J31" s="50"/>
      <c r="K31" s="21"/>
      <c r="L31" s="72"/>
      <c r="M31" s="67"/>
      <c r="N31" s="72"/>
      <c r="O31" s="67"/>
      <c r="P31" s="30"/>
      <c r="Q31" s="127">
        <f t="shared" si="0"/>
        <v>0</v>
      </c>
      <c r="R31" s="50"/>
      <c r="S31" s="50"/>
    </row>
    <row r="32" spans="1:19" ht="72" hidden="1" customHeight="1" x14ac:dyDescent="0.25">
      <c r="A32" s="157"/>
      <c r="B32" s="5"/>
      <c r="C32" s="21"/>
      <c r="D32" s="21"/>
      <c r="E32" s="21"/>
      <c r="F32" s="136"/>
      <c r="G32" s="21"/>
      <c r="I32" s="112">
        <f t="shared" si="2"/>
        <v>0</v>
      </c>
      <c r="J32" s="21"/>
      <c r="K32" s="21"/>
      <c r="L32" s="67"/>
      <c r="M32" s="67"/>
      <c r="N32" s="67"/>
      <c r="O32" s="67"/>
      <c r="P32" s="30"/>
      <c r="Q32" s="127">
        <f t="shared" si="0"/>
        <v>0</v>
      </c>
      <c r="R32" s="21"/>
      <c r="S32" s="21"/>
    </row>
    <row r="33" spans="1:19" ht="34.5" hidden="1" customHeight="1" x14ac:dyDescent="0.25">
      <c r="A33" s="157"/>
      <c r="B33" s="5"/>
      <c r="C33" s="21"/>
      <c r="D33" s="21"/>
      <c r="E33" s="21"/>
      <c r="F33" s="136"/>
      <c r="G33" s="21"/>
      <c r="I33" s="112">
        <f t="shared" si="2"/>
        <v>0</v>
      </c>
      <c r="J33" s="21"/>
      <c r="K33" s="21"/>
      <c r="L33" s="67"/>
      <c r="M33" s="67"/>
      <c r="N33" s="67"/>
      <c r="O33" s="67"/>
      <c r="P33" s="30"/>
      <c r="Q33" s="127">
        <f t="shared" si="0"/>
        <v>0</v>
      </c>
      <c r="R33" s="21"/>
      <c r="S33" s="21"/>
    </row>
    <row r="34" spans="1:19" ht="34.5" hidden="1" customHeight="1" x14ac:dyDescent="0.25">
      <c r="A34" s="157"/>
      <c r="B34" s="55"/>
      <c r="C34" s="50"/>
      <c r="D34" s="50"/>
      <c r="E34" s="50"/>
      <c r="F34" s="137"/>
      <c r="G34" s="50"/>
      <c r="I34" s="112">
        <f t="shared" si="2"/>
        <v>0</v>
      </c>
      <c r="J34" s="50"/>
      <c r="K34" s="50"/>
      <c r="L34" s="72"/>
      <c r="M34" s="72"/>
      <c r="N34" s="72"/>
      <c r="O34" s="72"/>
      <c r="P34" s="30"/>
      <c r="Q34" s="127">
        <f t="shared" si="0"/>
        <v>0</v>
      </c>
      <c r="R34" s="50"/>
      <c r="S34" s="50"/>
    </row>
    <row r="35" spans="1:19" ht="28.5" hidden="1" customHeight="1" x14ac:dyDescent="0.25">
      <c r="A35" s="157"/>
      <c r="B35" s="5"/>
      <c r="C35" s="21"/>
      <c r="D35" s="21"/>
      <c r="E35" s="21"/>
      <c r="F35" s="136"/>
      <c r="G35" s="21"/>
      <c r="I35" s="112">
        <f t="shared" si="2"/>
        <v>0</v>
      </c>
      <c r="J35" s="21"/>
      <c r="K35" s="21"/>
      <c r="L35" s="67"/>
      <c r="M35" s="67"/>
      <c r="N35" s="67"/>
      <c r="O35" s="67"/>
      <c r="P35" s="30"/>
      <c r="Q35" s="127">
        <f t="shared" si="0"/>
        <v>0</v>
      </c>
      <c r="R35" s="21"/>
      <c r="S35" s="21"/>
    </row>
    <row r="36" spans="1:19" ht="45.75" hidden="1" customHeight="1" x14ac:dyDescent="0.25">
      <c r="A36" s="157"/>
      <c r="B36" s="5"/>
      <c r="C36" s="21"/>
      <c r="D36" s="21"/>
      <c r="E36" s="21"/>
      <c r="F36" s="136"/>
      <c r="G36" s="21"/>
      <c r="I36" s="112">
        <f t="shared" si="2"/>
        <v>0</v>
      </c>
      <c r="J36" s="21"/>
      <c r="K36" s="21"/>
      <c r="L36" s="67"/>
      <c r="M36" s="67"/>
      <c r="N36" s="67"/>
      <c r="O36" s="67"/>
      <c r="P36" s="30"/>
      <c r="Q36" s="127">
        <f t="shared" si="0"/>
        <v>0</v>
      </c>
      <c r="R36" s="21"/>
      <c r="S36" s="21"/>
    </row>
    <row r="37" spans="1:19" ht="48" hidden="1" customHeight="1" x14ac:dyDescent="0.25">
      <c r="A37" s="157"/>
      <c r="B37" s="55"/>
      <c r="C37" s="21"/>
      <c r="D37" s="21"/>
      <c r="E37" s="21"/>
      <c r="F37" s="136"/>
      <c r="G37" s="51"/>
      <c r="I37" s="112">
        <f t="shared" si="2"/>
        <v>0</v>
      </c>
      <c r="J37" s="21"/>
      <c r="K37" s="51"/>
      <c r="L37" s="67"/>
      <c r="M37" s="73"/>
      <c r="N37" s="67"/>
      <c r="O37" s="73"/>
      <c r="P37" s="30"/>
      <c r="Q37" s="127">
        <f t="shared" si="0"/>
        <v>0</v>
      </c>
      <c r="R37" s="21"/>
      <c r="S37" s="21"/>
    </row>
    <row r="38" spans="1:19" ht="47.25" hidden="1" customHeight="1" x14ac:dyDescent="0.25">
      <c r="A38" s="157"/>
      <c r="B38" s="5"/>
      <c r="C38" s="21"/>
      <c r="D38" s="21"/>
      <c r="E38" s="21"/>
      <c r="F38" s="136"/>
      <c r="G38" s="42"/>
      <c r="I38" s="112">
        <f t="shared" si="2"/>
        <v>0</v>
      </c>
      <c r="J38" s="21"/>
      <c r="K38" s="42"/>
      <c r="L38" s="67"/>
      <c r="M38" s="71"/>
      <c r="N38" s="67"/>
      <c r="O38" s="71"/>
      <c r="P38" s="30"/>
      <c r="Q38" s="127">
        <f t="shared" si="0"/>
        <v>0</v>
      </c>
      <c r="R38" s="21"/>
      <c r="S38" s="21"/>
    </row>
    <row r="39" spans="1:19" ht="30" hidden="1" customHeight="1" x14ac:dyDescent="0.25">
      <c r="A39" s="157"/>
      <c r="B39" s="5"/>
      <c r="C39" s="21"/>
      <c r="D39" s="21"/>
      <c r="E39" s="21"/>
      <c r="F39" s="136"/>
      <c r="G39" s="21"/>
      <c r="I39" s="112">
        <f t="shared" si="2"/>
        <v>0</v>
      </c>
      <c r="J39" s="21"/>
      <c r="K39" s="21"/>
      <c r="L39" s="67"/>
      <c r="M39" s="67"/>
      <c r="N39" s="67"/>
      <c r="O39" s="67"/>
      <c r="P39" s="30"/>
      <c r="Q39" s="127">
        <f t="shared" si="0"/>
        <v>0</v>
      </c>
      <c r="R39" s="21"/>
      <c r="S39" s="21"/>
    </row>
    <row r="40" spans="1:19" ht="31.5" hidden="1" customHeight="1" x14ac:dyDescent="0.25">
      <c r="A40" s="157"/>
      <c r="B40" s="5"/>
      <c r="C40" s="21"/>
      <c r="D40" s="21"/>
      <c r="E40" s="21"/>
      <c r="F40" s="136"/>
      <c r="G40" s="21"/>
      <c r="I40" s="112">
        <f t="shared" si="2"/>
        <v>0</v>
      </c>
      <c r="J40" s="21"/>
      <c r="K40" s="21"/>
      <c r="L40" s="67"/>
      <c r="M40" s="67"/>
      <c r="N40" s="67"/>
      <c r="O40" s="67"/>
      <c r="P40" s="30"/>
      <c r="Q40" s="127">
        <f t="shared" si="0"/>
        <v>0</v>
      </c>
      <c r="R40" s="21"/>
      <c r="S40" s="21"/>
    </row>
    <row r="41" spans="1:19" ht="42.75" hidden="1" customHeight="1" x14ac:dyDescent="0.25">
      <c r="A41" s="157"/>
      <c r="B41" s="55"/>
      <c r="C41" s="50"/>
      <c r="D41" s="50"/>
      <c r="E41" s="50"/>
      <c r="F41" s="137"/>
      <c r="G41" s="50"/>
      <c r="I41" s="112">
        <f t="shared" si="2"/>
        <v>0</v>
      </c>
      <c r="J41" s="50"/>
      <c r="K41" s="50"/>
      <c r="L41" s="72"/>
      <c r="M41" s="72"/>
      <c r="N41" s="72"/>
      <c r="O41" s="72"/>
      <c r="P41" s="30"/>
      <c r="Q41" s="127">
        <f t="shared" si="0"/>
        <v>0</v>
      </c>
      <c r="R41" s="50"/>
      <c r="S41" s="50"/>
    </row>
    <row r="42" spans="1:19" ht="48.75" hidden="1" customHeight="1" x14ac:dyDescent="0.25">
      <c r="A42" s="157"/>
      <c r="B42" s="56"/>
      <c r="C42" s="52"/>
      <c r="D42" s="52"/>
      <c r="E42" s="52"/>
      <c r="F42" s="138"/>
      <c r="G42" s="52"/>
      <c r="I42" s="112">
        <f t="shared" si="2"/>
        <v>0</v>
      </c>
      <c r="J42" s="52"/>
      <c r="K42" s="52"/>
      <c r="L42" s="74"/>
      <c r="M42" s="74"/>
      <c r="N42" s="74"/>
      <c r="O42" s="74"/>
      <c r="P42" s="30"/>
      <c r="Q42" s="127">
        <f t="shared" si="0"/>
        <v>0</v>
      </c>
      <c r="R42" s="52"/>
      <c r="S42" s="52"/>
    </row>
    <row r="43" spans="1:19" ht="45" hidden="1" customHeight="1" x14ac:dyDescent="0.25">
      <c r="A43" s="157"/>
      <c r="B43" s="56"/>
      <c r="C43" s="52"/>
      <c r="D43" s="52"/>
      <c r="E43" s="52"/>
      <c r="F43" s="138"/>
      <c r="G43" s="52"/>
      <c r="I43" s="112">
        <f t="shared" si="2"/>
        <v>0</v>
      </c>
      <c r="J43" s="52"/>
      <c r="K43" s="52"/>
      <c r="L43" s="74"/>
      <c r="M43" s="74"/>
      <c r="N43" s="74"/>
      <c r="O43" s="74"/>
      <c r="P43" s="30"/>
      <c r="Q43" s="127">
        <f t="shared" si="0"/>
        <v>0</v>
      </c>
      <c r="R43" s="52"/>
      <c r="S43" s="52"/>
    </row>
    <row r="44" spans="1:19" ht="33" hidden="1" customHeight="1" x14ac:dyDescent="0.25">
      <c r="A44" s="157"/>
      <c r="B44" s="56"/>
      <c r="C44" s="52"/>
      <c r="D44" s="52"/>
      <c r="E44" s="52"/>
      <c r="F44" s="138"/>
      <c r="G44" s="52"/>
      <c r="I44" s="112">
        <f t="shared" si="2"/>
        <v>0</v>
      </c>
      <c r="J44" s="52"/>
      <c r="K44" s="52"/>
      <c r="L44" s="74"/>
      <c r="M44" s="74"/>
      <c r="N44" s="74"/>
      <c r="O44" s="74"/>
      <c r="P44" s="30"/>
      <c r="Q44" s="127">
        <f t="shared" si="0"/>
        <v>0</v>
      </c>
      <c r="R44" s="52"/>
      <c r="S44" s="52"/>
    </row>
    <row r="45" spans="1:19" ht="41.25" hidden="1" customHeight="1" x14ac:dyDescent="0.25">
      <c r="A45" s="157"/>
      <c r="B45" s="55"/>
      <c r="C45" s="43"/>
      <c r="D45" s="43"/>
      <c r="E45" s="43"/>
      <c r="F45" s="139"/>
      <c r="G45" s="43"/>
      <c r="H45" s="57"/>
      <c r="I45" s="112"/>
      <c r="J45" s="43"/>
      <c r="K45" s="43"/>
      <c r="L45" s="69"/>
      <c r="M45" s="69"/>
      <c r="N45" s="69"/>
      <c r="O45" s="69"/>
      <c r="P45" s="30"/>
      <c r="Q45" s="127"/>
      <c r="R45" s="43"/>
      <c r="S45" s="43"/>
    </row>
    <row r="46" spans="1:19" ht="57" hidden="1" customHeight="1" x14ac:dyDescent="0.25">
      <c r="A46" s="157"/>
      <c r="B46" s="55"/>
      <c r="C46" s="43"/>
      <c r="D46" s="43"/>
      <c r="E46" s="43"/>
      <c r="F46" s="139"/>
      <c r="G46" s="43"/>
      <c r="H46" s="57"/>
      <c r="I46" s="112"/>
      <c r="J46" s="43"/>
      <c r="K46" s="43"/>
      <c r="L46" s="69"/>
      <c r="M46" s="69"/>
      <c r="N46" s="69"/>
      <c r="O46" s="69"/>
      <c r="P46" s="30"/>
      <c r="Q46" s="127"/>
      <c r="R46" s="43"/>
      <c r="S46" s="43"/>
    </row>
    <row r="47" spans="1:19" ht="45" hidden="1" customHeight="1" x14ac:dyDescent="0.25">
      <c r="A47" s="157"/>
      <c r="B47" s="55"/>
      <c r="C47" s="43"/>
      <c r="D47" s="43"/>
      <c r="E47" s="43"/>
      <c r="F47" s="139"/>
      <c r="G47" s="43"/>
      <c r="H47" s="57"/>
      <c r="I47" s="112"/>
      <c r="J47" s="43"/>
      <c r="K47" s="43"/>
      <c r="L47" s="69"/>
      <c r="M47" s="69"/>
      <c r="N47" s="69"/>
      <c r="O47" s="69"/>
      <c r="P47" s="30"/>
      <c r="Q47" s="127"/>
      <c r="R47" s="43"/>
      <c r="S47" s="43"/>
    </row>
    <row r="48" spans="1:19" ht="45" hidden="1" customHeight="1" x14ac:dyDescent="0.25">
      <c r="A48" s="157"/>
      <c r="B48" s="55"/>
      <c r="C48" s="43"/>
      <c r="D48" s="43"/>
      <c r="E48" s="43"/>
      <c r="F48" s="139"/>
      <c r="G48" s="43"/>
      <c r="H48" s="57"/>
      <c r="I48" s="112"/>
      <c r="J48" s="43"/>
      <c r="K48" s="43"/>
      <c r="L48" s="69"/>
      <c r="M48" s="69"/>
      <c r="N48" s="69"/>
      <c r="O48" s="69"/>
      <c r="P48" s="30"/>
      <c r="Q48" s="127"/>
      <c r="R48" s="43"/>
      <c r="S48" s="43"/>
    </row>
    <row r="49" spans="1:21" ht="46.5" hidden="1" customHeight="1" x14ac:dyDescent="0.25">
      <c r="A49" s="157"/>
      <c r="B49" s="55"/>
      <c r="C49" s="43"/>
      <c r="D49" s="43"/>
      <c r="E49" s="43"/>
      <c r="F49" s="139"/>
      <c r="G49" s="43"/>
      <c r="H49" s="57"/>
      <c r="I49" s="112"/>
      <c r="J49" s="43"/>
      <c r="K49" s="43"/>
      <c r="L49" s="88"/>
      <c r="M49" s="69"/>
      <c r="N49" s="88"/>
      <c r="O49" s="69"/>
      <c r="P49" s="30"/>
      <c r="Q49" s="127"/>
      <c r="R49" s="43"/>
      <c r="S49" s="43"/>
    </row>
    <row r="50" spans="1:21" ht="189.75" customHeight="1" x14ac:dyDescent="0.25">
      <c r="A50" s="157" t="s">
        <v>74</v>
      </c>
      <c r="B50" s="105" t="s">
        <v>73</v>
      </c>
      <c r="C50" s="43">
        <v>17910</v>
      </c>
      <c r="D50" s="158"/>
      <c r="E50" s="155"/>
      <c r="F50" s="139">
        <v>0</v>
      </c>
      <c r="G50" s="43"/>
      <c r="H50" s="61" t="s">
        <v>42</v>
      </c>
      <c r="I50" s="112">
        <f t="shared" si="2"/>
        <v>58397</v>
      </c>
      <c r="J50" s="43">
        <v>0</v>
      </c>
      <c r="K50" s="43"/>
      <c r="L50" s="88">
        <v>58397</v>
      </c>
      <c r="M50" s="69"/>
      <c r="N50" s="88">
        <v>58397</v>
      </c>
      <c r="O50" s="69"/>
      <c r="P50" s="30"/>
      <c r="Q50" s="130">
        <f t="shared" si="0"/>
        <v>58397</v>
      </c>
      <c r="R50" s="43">
        <v>17910</v>
      </c>
      <c r="S50" s="155"/>
    </row>
    <row r="51" spans="1:21" ht="24.75" customHeight="1" x14ac:dyDescent="0.25">
      <c r="A51" s="157"/>
      <c r="B51" s="105" t="s">
        <v>95</v>
      </c>
      <c r="C51" s="43">
        <v>2418</v>
      </c>
      <c r="D51" s="43">
        <v>2418</v>
      </c>
      <c r="E51" s="43">
        <v>2418</v>
      </c>
      <c r="F51" s="43"/>
      <c r="G51" s="43"/>
      <c r="H51" s="43"/>
      <c r="I51" s="43">
        <f t="shared" si="2"/>
        <v>2418</v>
      </c>
      <c r="J51" s="43"/>
      <c r="K51" s="43"/>
      <c r="L51" s="43">
        <v>2418</v>
      </c>
      <c r="M51" s="43">
        <v>2418</v>
      </c>
      <c r="N51" s="43">
        <v>2418</v>
      </c>
      <c r="O51" s="43">
        <v>2418</v>
      </c>
      <c r="P51" s="43"/>
      <c r="Q51" s="43">
        <f t="shared" si="0"/>
        <v>2418</v>
      </c>
      <c r="R51" s="43"/>
      <c r="S51" s="43"/>
      <c r="U51" s="17"/>
    </row>
    <row r="52" spans="1:21" ht="27.75" customHeight="1" x14ac:dyDescent="0.25">
      <c r="A52" s="157"/>
      <c r="B52" s="105" t="s">
        <v>96</v>
      </c>
      <c r="C52" s="43">
        <v>2303</v>
      </c>
      <c r="D52" s="43">
        <v>2303</v>
      </c>
      <c r="E52" s="43">
        <v>2303</v>
      </c>
      <c r="F52" s="43"/>
      <c r="G52" s="43"/>
      <c r="H52" s="43"/>
      <c r="I52" s="43">
        <f t="shared" si="2"/>
        <v>2303</v>
      </c>
      <c r="J52" s="43">
        <v>743</v>
      </c>
      <c r="K52" s="43">
        <v>743</v>
      </c>
      <c r="L52" s="43">
        <v>1560</v>
      </c>
      <c r="M52" s="43">
        <v>1560</v>
      </c>
      <c r="N52" s="43">
        <v>1560</v>
      </c>
      <c r="O52" s="43">
        <v>1560</v>
      </c>
      <c r="P52" s="43"/>
      <c r="Q52" s="43">
        <f t="shared" si="0"/>
        <v>2303</v>
      </c>
      <c r="R52" s="43"/>
      <c r="S52" s="43"/>
    </row>
    <row r="53" spans="1:21" ht="23.25" customHeight="1" x14ac:dyDescent="0.25">
      <c r="A53" s="157"/>
      <c r="B53" s="105" t="s">
        <v>97</v>
      </c>
      <c r="C53" s="43">
        <v>2592</v>
      </c>
      <c r="D53" s="43">
        <v>2592</v>
      </c>
      <c r="E53" s="43">
        <v>2592</v>
      </c>
      <c r="F53" s="43"/>
      <c r="G53" s="43"/>
      <c r="H53" s="43"/>
      <c r="I53" s="43">
        <f t="shared" si="2"/>
        <v>2592</v>
      </c>
      <c r="J53" s="43"/>
      <c r="K53" s="43"/>
      <c r="L53" s="43">
        <v>2592</v>
      </c>
      <c r="M53" s="43">
        <v>2592</v>
      </c>
      <c r="N53" s="43">
        <v>2592</v>
      </c>
      <c r="O53" s="43">
        <v>2592</v>
      </c>
      <c r="P53" s="43"/>
      <c r="Q53" s="43">
        <f t="shared" si="0"/>
        <v>2592</v>
      </c>
      <c r="R53" s="43"/>
      <c r="S53" s="43"/>
    </row>
    <row r="54" spans="1:21" ht="26.25" customHeight="1" x14ac:dyDescent="0.25">
      <c r="A54" s="157"/>
      <c r="B54" s="105" t="s">
        <v>98</v>
      </c>
      <c r="C54" s="43">
        <v>2702</v>
      </c>
      <c r="D54" s="43">
        <v>2702</v>
      </c>
      <c r="E54" s="43">
        <v>2702</v>
      </c>
      <c r="F54" s="43"/>
      <c r="G54" s="43"/>
      <c r="H54" s="43"/>
      <c r="I54" s="43">
        <f t="shared" si="2"/>
        <v>2702</v>
      </c>
      <c r="J54" s="43"/>
      <c r="K54" s="43"/>
      <c r="L54" s="43">
        <v>2702</v>
      </c>
      <c r="M54" s="43">
        <v>2702</v>
      </c>
      <c r="N54" s="43">
        <v>2702</v>
      </c>
      <c r="O54" s="43">
        <v>2702</v>
      </c>
      <c r="P54" s="43"/>
      <c r="Q54" s="43">
        <f t="shared" si="0"/>
        <v>2702</v>
      </c>
      <c r="R54" s="43"/>
      <c r="S54" s="43"/>
    </row>
    <row r="55" spans="1:21" ht="105" customHeight="1" x14ac:dyDescent="0.25">
      <c r="A55" s="157" t="s">
        <v>70</v>
      </c>
      <c r="B55" s="105" t="s">
        <v>66</v>
      </c>
      <c r="C55" s="43">
        <v>4111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>
        <v>4111</v>
      </c>
      <c r="S55" s="43"/>
    </row>
    <row r="56" spans="1:21" ht="30" hidden="1" customHeight="1" x14ac:dyDescent="0.25">
      <c r="A56" s="157"/>
      <c r="B56" s="55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 spans="1:21" ht="54" hidden="1" customHeight="1" x14ac:dyDescent="0.25">
      <c r="A57" s="157"/>
      <c r="B57" s="55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1:21" ht="59.25" hidden="1" customHeight="1" x14ac:dyDescent="0.25">
      <c r="A58" s="157"/>
      <c r="B58" s="55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1:21" ht="54.75" hidden="1" customHeight="1" x14ac:dyDescent="0.25">
      <c r="A59" s="157"/>
      <c r="B59" s="55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 spans="1:21" ht="36.75" hidden="1" customHeight="1" x14ac:dyDescent="0.25">
      <c r="A60" s="157"/>
      <c r="B60" s="55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1:21" ht="45" hidden="1" customHeight="1" x14ac:dyDescent="0.25">
      <c r="A61" s="157"/>
      <c r="B61" s="55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1:21" ht="45" hidden="1" customHeight="1" x14ac:dyDescent="0.25">
      <c r="A62" s="157"/>
      <c r="B62" s="55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1:21" ht="45" hidden="1" customHeight="1" x14ac:dyDescent="0.25">
      <c r="A63" s="157"/>
      <c r="B63" s="55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1:21" ht="45" hidden="1" customHeight="1" x14ac:dyDescent="0.25">
      <c r="A64" s="157"/>
      <c r="B64" s="55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</row>
    <row r="65" spans="1:19" ht="45" hidden="1" customHeight="1" x14ac:dyDescent="0.25">
      <c r="A65" s="157"/>
      <c r="B65" s="55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</row>
    <row r="66" spans="1:19" ht="65.25" hidden="1" customHeight="1" x14ac:dyDescent="0.25">
      <c r="A66" s="157"/>
      <c r="B66" s="55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</row>
    <row r="67" spans="1:19" ht="83.25" hidden="1" customHeight="1" x14ac:dyDescent="0.25">
      <c r="A67" s="157"/>
      <c r="B67" s="55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</row>
    <row r="68" spans="1:19" ht="31.5" hidden="1" customHeight="1" x14ac:dyDescent="0.25">
      <c r="A68" s="157"/>
      <c r="B68" s="55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</row>
    <row r="69" spans="1:19" ht="26.25" hidden="1" customHeight="1" x14ac:dyDescent="0.25">
      <c r="A69" s="157"/>
      <c r="B69" s="55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</row>
    <row r="70" spans="1:19" ht="32.25" hidden="1" customHeight="1" x14ac:dyDescent="0.25">
      <c r="A70" s="157"/>
      <c r="B70" s="55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</row>
    <row r="71" spans="1:19" ht="28.5" hidden="1" customHeight="1" x14ac:dyDescent="0.25">
      <c r="A71" s="157"/>
      <c r="B71" s="55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</row>
    <row r="72" spans="1:19" ht="45" hidden="1" customHeight="1" x14ac:dyDescent="0.25">
      <c r="A72" s="157"/>
      <c r="B72" s="55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</row>
    <row r="73" spans="1:19" ht="45" hidden="1" customHeight="1" x14ac:dyDescent="0.25">
      <c r="A73" s="157"/>
      <c r="B73" s="55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</row>
    <row r="74" spans="1:19" ht="45.75" hidden="1" customHeight="1" x14ac:dyDescent="0.25">
      <c r="A74" s="157"/>
      <c r="B74" s="55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</row>
    <row r="75" spans="1:19" ht="42" hidden="1" customHeight="1" x14ac:dyDescent="0.25">
      <c r="A75" s="157"/>
      <c r="B75" s="55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</row>
    <row r="76" spans="1:19" ht="37.5" hidden="1" customHeight="1" x14ac:dyDescent="0.25">
      <c r="A76" s="157"/>
      <c r="B76" s="55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</row>
    <row r="77" spans="1:19" ht="37.5" hidden="1" customHeight="1" x14ac:dyDescent="0.25">
      <c r="A77" s="157"/>
      <c r="B77" s="6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</row>
    <row r="78" spans="1:19" ht="43.5" hidden="1" customHeight="1" x14ac:dyDescent="0.25">
      <c r="A78" s="157"/>
      <c r="B78" s="62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</row>
    <row r="79" spans="1:19" ht="21.75" customHeight="1" x14ac:dyDescent="0.25">
      <c r="A79" s="157"/>
      <c r="B79" s="62" t="s">
        <v>84</v>
      </c>
      <c r="C79" s="43">
        <v>23575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>
        <v>23575</v>
      </c>
      <c r="S79" s="43">
        <v>23575</v>
      </c>
    </row>
    <row r="80" spans="1:19" ht="23.25" customHeight="1" x14ac:dyDescent="0.25">
      <c r="A80" s="157" t="s">
        <v>94</v>
      </c>
      <c r="B80" s="62" t="s">
        <v>101</v>
      </c>
      <c r="C80" s="43">
        <v>33354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>
        <v>33354</v>
      </c>
      <c r="S80" s="43">
        <v>33354</v>
      </c>
    </row>
    <row r="81" spans="1:21" ht="16.5" customHeight="1" x14ac:dyDescent="0.25">
      <c r="A81" s="157" t="s">
        <v>99</v>
      </c>
      <c r="B81" s="62" t="s">
        <v>102</v>
      </c>
      <c r="C81" s="43">
        <v>2310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>
        <v>2310</v>
      </c>
      <c r="S81" s="43">
        <v>2310</v>
      </c>
    </row>
    <row r="82" spans="1:21" ht="17.25" customHeight="1" x14ac:dyDescent="0.25">
      <c r="A82" s="157" t="s">
        <v>100</v>
      </c>
      <c r="B82" s="62" t="s">
        <v>103</v>
      </c>
      <c r="C82" s="43">
        <v>4687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>
        <v>4687</v>
      </c>
      <c r="S82" s="43">
        <v>4687</v>
      </c>
    </row>
    <row r="83" spans="1:21" ht="27.75" customHeight="1" x14ac:dyDescent="0.25">
      <c r="A83" s="3">
        <v>5100</v>
      </c>
      <c r="B83" s="3" t="s">
        <v>4</v>
      </c>
      <c r="C83" s="29">
        <f>C84+C94+C129</f>
        <v>42676</v>
      </c>
      <c r="D83" s="29">
        <f>D84+D94+D129</f>
        <v>22060</v>
      </c>
      <c r="E83" s="29">
        <f>E84+E94+E129</f>
        <v>20460</v>
      </c>
      <c r="F83" s="140" t="e">
        <f>F87+F90+F94+F129</f>
        <v>#REF!</v>
      </c>
      <c r="G83" s="29" t="e">
        <f>G87+G90+G94+G129</f>
        <v>#REF!</v>
      </c>
      <c r="I83" s="112" t="e">
        <f>J83+N83</f>
        <v>#REF!</v>
      </c>
      <c r="J83" s="29" t="e">
        <f>J87+J90+J94+J129</f>
        <v>#REF!</v>
      </c>
      <c r="K83" s="29" t="e">
        <f>K87+K90+K94+K129</f>
        <v>#REF!</v>
      </c>
      <c r="L83" s="29" t="e">
        <f>L84+L87+L90+L94+L126+L129</f>
        <v>#REF!</v>
      </c>
      <c r="M83" s="29" t="e">
        <f>M84+M87+M90+M94+M126+M129</f>
        <v>#REF!</v>
      </c>
      <c r="N83" s="29" t="e">
        <f>N84+N87+N90+N94+N126+N129</f>
        <v>#REF!</v>
      </c>
      <c r="O83" s="29" t="e">
        <f>O84+O87+O90+O94+O126+O129</f>
        <v>#REF!</v>
      </c>
      <c r="P83" s="127"/>
      <c r="Q83" s="127"/>
      <c r="R83" s="29">
        <f>R84+R94+R129</f>
        <v>20616</v>
      </c>
      <c r="S83" s="29">
        <f>S84+S94+S129</f>
        <v>2628</v>
      </c>
      <c r="U83" s="20"/>
    </row>
    <row r="84" spans="1:21" ht="27.75" hidden="1" customHeight="1" x14ac:dyDescent="0.25">
      <c r="A84" s="178" t="s">
        <v>48</v>
      </c>
      <c r="B84" s="179"/>
      <c r="C84" s="40">
        <f t="shared" ref="C84:E85" si="3">C85</f>
        <v>0</v>
      </c>
      <c r="D84" s="40">
        <f t="shared" si="3"/>
        <v>0</v>
      </c>
      <c r="E84" s="40">
        <f t="shared" si="3"/>
        <v>0</v>
      </c>
      <c r="F84" s="141"/>
      <c r="G84" s="40"/>
      <c r="H84" s="40"/>
      <c r="I84" s="112">
        <f t="shared" ref="I84:I95" si="4">J84+N84</f>
        <v>0</v>
      </c>
      <c r="J84" s="40"/>
      <c r="K84" s="40"/>
      <c r="L84" s="40">
        <f t="shared" ref="L84:O85" si="5">L85</f>
        <v>0</v>
      </c>
      <c r="M84" s="40">
        <f t="shared" si="5"/>
        <v>0</v>
      </c>
      <c r="N84" s="40">
        <f t="shared" si="5"/>
        <v>0</v>
      </c>
      <c r="O84" s="40">
        <f t="shared" si="5"/>
        <v>0</v>
      </c>
      <c r="P84" s="127"/>
      <c r="Q84" s="127"/>
      <c r="R84" s="40">
        <f t="shared" ref="R84:S85" si="6">R85</f>
        <v>0</v>
      </c>
      <c r="S84" s="40">
        <f t="shared" si="6"/>
        <v>0</v>
      </c>
      <c r="U84" s="20"/>
    </row>
    <row r="85" spans="1:21" ht="21" hidden="1" customHeight="1" x14ac:dyDescent="0.25">
      <c r="A85" s="180" t="s">
        <v>16</v>
      </c>
      <c r="B85" s="181"/>
      <c r="C85" s="40">
        <f t="shared" si="3"/>
        <v>0</v>
      </c>
      <c r="D85" s="40">
        <f t="shared" si="3"/>
        <v>0</v>
      </c>
      <c r="E85" s="40">
        <f t="shared" si="3"/>
        <v>0</v>
      </c>
      <c r="F85" s="141"/>
      <c r="G85" s="40"/>
      <c r="H85" s="99"/>
      <c r="I85" s="112">
        <f t="shared" si="4"/>
        <v>0</v>
      </c>
      <c r="J85" s="40"/>
      <c r="K85" s="40"/>
      <c r="L85" s="40">
        <f t="shared" si="5"/>
        <v>0</v>
      </c>
      <c r="M85" s="40">
        <f t="shared" si="5"/>
        <v>0</v>
      </c>
      <c r="N85" s="40">
        <f t="shared" si="5"/>
        <v>0</v>
      </c>
      <c r="O85" s="40">
        <f t="shared" si="5"/>
        <v>0</v>
      </c>
      <c r="P85" s="127"/>
      <c r="Q85" s="127"/>
      <c r="R85" s="40">
        <f t="shared" si="6"/>
        <v>0</v>
      </c>
      <c r="S85" s="40">
        <f t="shared" si="6"/>
        <v>0</v>
      </c>
      <c r="U85" s="20"/>
    </row>
    <row r="86" spans="1:21" ht="58.5" hidden="1" customHeight="1" x14ac:dyDescent="0.25">
      <c r="A86" s="62"/>
      <c r="B86" s="62"/>
      <c r="C86" s="155"/>
      <c r="D86" s="155"/>
      <c r="E86" s="155"/>
      <c r="F86" s="140"/>
      <c r="G86" s="29"/>
      <c r="I86" s="112"/>
      <c r="J86" s="29"/>
      <c r="K86" s="29"/>
      <c r="L86" s="29"/>
      <c r="M86" s="29"/>
      <c r="N86" s="104"/>
      <c r="O86" s="29"/>
      <c r="P86" s="127"/>
      <c r="Q86" s="130"/>
      <c r="R86" s="155"/>
      <c r="S86" s="155"/>
      <c r="U86" s="20"/>
    </row>
    <row r="87" spans="1:21" ht="21.75" hidden="1" customHeight="1" x14ac:dyDescent="0.25">
      <c r="A87" s="197" t="s">
        <v>5</v>
      </c>
      <c r="B87" s="197"/>
      <c r="C87" s="40"/>
      <c r="D87" s="40"/>
      <c r="E87" s="40"/>
      <c r="F87" s="141"/>
      <c r="G87" s="40"/>
      <c r="I87" s="112">
        <f t="shared" si="4"/>
        <v>0</v>
      </c>
      <c r="J87" s="40">
        <f t="shared" ref="J87:O87" si="7">J88</f>
        <v>0</v>
      </c>
      <c r="K87" s="40">
        <f t="shared" si="7"/>
        <v>0</v>
      </c>
      <c r="L87" s="40">
        <f t="shared" si="7"/>
        <v>0</v>
      </c>
      <c r="M87" s="40">
        <f t="shared" si="7"/>
        <v>0</v>
      </c>
      <c r="N87" s="40">
        <f t="shared" si="7"/>
        <v>0</v>
      </c>
      <c r="O87" s="40">
        <f t="shared" si="7"/>
        <v>0</v>
      </c>
      <c r="P87" s="127"/>
      <c r="Q87" s="127"/>
      <c r="R87" s="40"/>
      <c r="S87" s="40"/>
      <c r="U87" s="10"/>
    </row>
    <row r="88" spans="1:21" ht="15" hidden="1" customHeight="1" x14ac:dyDescent="0.25">
      <c r="A88" s="198" t="s">
        <v>6</v>
      </c>
      <c r="B88" s="198"/>
      <c r="C88" s="40"/>
      <c r="D88" s="40"/>
      <c r="E88" s="40"/>
      <c r="F88" s="141"/>
      <c r="G88" s="40"/>
      <c r="I88" s="112">
        <f t="shared" si="4"/>
        <v>0</v>
      </c>
      <c r="J88" s="40">
        <f t="shared" ref="J88:O88" si="8">J89</f>
        <v>0</v>
      </c>
      <c r="K88" s="40">
        <f t="shared" si="8"/>
        <v>0</v>
      </c>
      <c r="L88" s="40">
        <f t="shared" si="8"/>
        <v>0</v>
      </c>
      <c r="M88" s="40">
        <f t="shared" si="8"/>
        <v>0</v>
      </c>
      <c r="N88" s="40">
        <f t="shared" si="8"/>
        <v>0</v>
      </c>
      <c r="O88" s="40">
        <f t="shared" si="8"/>
        <v>0</v>
      </c>
      <c r="P88" s="127"/>
      <c r="Q88" s="127"/>
      <c r="R88" s="40"/>
      <c r="S88" s="40"/>
      <c r="U88" s="11"/>
    </row>
    <row r="89" spans="1:21" ht="14.25" hidden="1" customHeight="1" x14ac:dyDescent="0.25">
      <c r="A89" s="62"/>
      <c r="B89" s="62"/>
      <c r="C89" s="37"/>
      <c r="D89" s="37"/>
      <c r="E89" s="37"/>
      <c r="F89" s="141"/>
      <c r="G89" s="37"/>
      <c r="I89" s="112"/>
      <c r="J89" s="37"/>
      <c r="K89" s="37"/>
      <c r="L89" s="88"/>
      <c r="M89" s="70"/>
      <c r="N89" s="88"/>
      <c r="O89" s="70"/>
      <c r="P89" s="127"/>
      <c r="Q89" s="127"/>
      <c r="R89" s="37"/>
      <c r="S89" s="37"/>
      <c r="U89" s="10"/>
    </row>
    <row r="90" spans="1:21" ht="19.5" hidden="1" customHeight="1" x14ac:dyDescent="0.25">
      <c r="A90" s="197" t="s">
        <v>49</v>
      </c>
      <c r="B90" s="197"/>
      <c r="C90" s="40"/>
      <c r="D90" s="40"/>
      <c r="E90" s="40"/>
      <c r="F90" s="141"/>
      <c r="G90" s="40"/>
      <c r="I90" s="112">
        <f t="shared" si="4"/>
        <v>0</v>
      </c>
      <c r="J90" s="40">
        <f t="shared" ref="J90:O90" si="9">J91</f>
        <v>0</v>
      </c>
      <c r="K90" s="40">
        <f t="shared" si="9"/>
        <v>0</v>
      </c>
      <c r="L90" s="40">
        <f t="shared" si="9"/>
        <v>0</v>
      </c>
      <c r="M90" s="40">
        <f t="shared" si="9"/>
        <v>0</v>
      </c>
      <c r="N90" s="40">
        <f t="shared" si="9"/>
        <v>0</v>
      </c>
      <c r="O90" s="40">
        <f t="shared" si="9"/>
        <v>0</v>
      </c>
      <c r="P90" s="127"/>
      <c r="Q90" s="127"/>
      <c r="R90" s="40"/>
      <c r="S90" s="40"/>
    </row>
    <row r="91" spans="1:21" ht="15.75" hidden="1" customHeight="1" x14ac:dyDescent="0.25">
      <c r="A91" s="198" t="s">
        <v>16</v>
      </c>
      <c r="B91" s="198"/>
      <c r="C91" s="40"/>
      <c r="D91" s="40"/>
      <c r="E91" s="40"/>
      <c r="F91" s="141"/>
      <c r="G91" s="40"/>
      <c r="I91" s="112">
        <f t="shared" si="4"/>
        <v>0</v>
      </c>
      <c r="J91" s="40">
        <f t="shared" ref="J91:K91" si="10">J92</f>
        <v>0</v>
      </c>
      <c r="K91" s="40">
        <f t="shared" si="10"/>
        <v>0</v>
      </c>
      <c r="L91" s="40">
        <f>L92</f>
        <v>0</v>
      </c>
      <c r="M91" s="40">
        <f t="shared" ref="M91:O91" si="11">M92</f>
        <v>0</v>
      </c>
      <c r="N91" s="40">
        <f>N92+N93</f>
        <v>0</v>
      </c>
      <c r="O91" s="40">
        <f t="shared" si="11"/>
        <v>0</v>
      </c>
      <c r="P91" s="127"/>
      <c r="Q91" s="127"/>
      <c r="R91" s="40"/>
      <c r="S91" s="40"/>
    </row>
    <row r="92" spans="1:21" ht="27" hidden="1" customHeight="1" x14ac:dyDescent="0.25">
      <c r="A92" s="62"/>
      <c r="B92" s="62"/>
      <c r="C92" s="37"/>
      <c r="D92" s="37"/>
      <c r="E92" s="37"/>
      <c r="F92" s="141"/>
      <c r="G92" s="37"/>
      <c r="I92" s="112"/>
      <c r="J92" s="37"/>
      <c r="K92" s="37"/>
      <c r="L92" s="88"/>
      <c r="M92" s="75"/>
      <c r="N92" s="103"/>
      <c r="O92" s="75"/>
      <c r="P92" s="127"/>
      <c r="Q92" s="127"/>
      <c r="R92" s="37"/>
      <c r="S92" s="37"/>
    </row>
    <row r="93" spans="1:21" ht="63" hidden="1" customHeight="1" x14ac:dyDescent="0.25">
      <c r="A93" s="25"/>
      <c r="B93" s="62"/>
      <c r="C93" s="37"/>
      <c r="D93" s="37"/>
      <c r="E93" s="37"/>
      <c r="F93" s="141"/>
      <c r="G93" s="37"/>
      <c r="I93" s="112"/>
      <c r="J93" s="37"/>
      <c r="K93" s="37"/>
      <c r="L93" s="88"/>
      <c r="M93" s="75"/>
      <c r="N93" s="103"/>
      <c r="O93" s="75"/>
      <c r="P93" s="127"/>
      <c r="Q93" s="127">
        <f t="shared" ref="Q93:Q123" si="12">I93-P93</f>
        <v>0</v>
      </c>
      <c r="R93" s="37"/>
      <c r="S93" s="37"/>
    </row>
    <row r="94" spans="1:21" ht="48" customHeight="1" x14ac:dyDescent="0.25">
      <c r="A94" s="197" t="s">
        <v>12</v>
      </c>
      <c r="B94" s="197"/>
      <c r="C94" s="40">
        <f>C95</f>
        <v>19236</v>
      </c>
      <c r="D94" s="40">
        <f t="shared" ref="D94:E94" si="13">D95</f>
        <v>0</v>
      </c>
      <c r="E94" s="40">
        <f t="shared" si="13"/>
        <v>0</v>
      </c>
      <c r="F94" s="141">
        <f>F95</f>
        <v>0</v>
      </c>
      <c r="G94" s="40">
        <f>G95</f>
        <v>0</v>
      </c>
      <c r="I94" s="112">
        <f t="shared" si="4"/>
        <v>0</v>
      </c>
      <c r="J94" s="40">
        <f t="shared" ref="J94:O94" si="14">J95</f>
        <v>0</v>
      </c>
      <c r="K94" s="40">
        <f t="shared" si="14"/>
        <v>0</v>
      </c>
      <c r="L94" s="40">
        <f t="shared" si="14"/>
        <v>0</v>
      </c>
      <c r="M94" s="40">
        <f t="shared" si="14"/>
        <v>0</v>
      </c>
      <c r="N94" s="40">
        <f t="shared" si="14"/>
        <v>0</v>
      </c>
      <c r="O94" s="40">
        <f t="shared" si="14"/>
        <v>0</v>
      </c>
      <c r="P94" s="127"/>
      <c r="Q94" s="127"/>
      <c r="R94" s="40">
        <f t="shared" ref="R94:S94" si="15">R95</f>
        <v>19236</v>
      </c>
      <c r="S94" s="40">
        <f t="shared" si="15"/>
        <v>2628</v>
      </c>
    </row>
    <row r="95" spans="1:21" ht="23.25" customHeight="1" x14ac:dyDescent="0.25">
      <c r="A95" s="198" t="s">
        <v>6</v>
      </c>
      <c r="B95" s="198"/>
      <c r="C95" s="40">
        <f>C114+C120+C121+C122+C123+C124+C125</f>
        <v>19236</v>
      </c>
      <c r="D95" s="40">
        <f>D114+D120+D121+D122+D123+D125</f>
        <v>0</v>
      </c>
      <c r="E95" s="40">
        <f>E114+E120+E121+E122+E123+E125</f>
        <v>0</v>
      </c>
      <c r="F95" s="141">
        <f>F96+F97+F98+F99+F100+F101+F102+F103+F104+F110+F111+F114+F115+F116+F117+F118</f>
        <v>0</v>
      </c>
      <c r="G95" s="40">
        <f>G96+G97+G98+G99+G100+G101+G102+G103+G104+G110+G111+G114+G115+G116+G117+G118</f>
        <v>0</v>
      </c>
      <c r="I95" s="112">
        <f t="shared" si="4"/>
        <v>0</v>
      </c>
      <c r="J95" s="40">
        <f>J96+J97+J98+J99+J100+J101+J102+J103+J104+J110+J111+J114+J115+J116+J117+J118</f>
        <v>0</v>
      </c>
      <c r="K95" s="40">
        <f>K96+K97+K98+K99+K100+K101+K102+K103+K104+K110+K111+K114+K115+K116+K117+K118</f>
        <v>0</v>
      </c>
      <c r="L95" s="40">
        <f>L96+L97+L98+L99+L100+L101+L102+L103+L104+L105+L106+L107+L108+L109+L110+L111+L112+L113+L114+L115+L117+L118+L119+L120+L121+L122+L123</f>
        <v>0</v>
      </c>
      <c r="M95" s="40">
        <f>M96+M97+M98+M99+M100+M101+M102+M103+M104+M105+M106+M107+M108+M109+M110+M111+M112+M113+M114+M115+M117+M118+M119+M120+M121+M122+M123</f>
        <v>0</v>
      </c>
      <c r="N95" s="40">
        <f>N96+N97+N98+N99+N100+N101+N102+N103+N104+N105+N106+N107+N108+N109+N110+N111+N112+N113+N114+N115+N117+N118+N119+N120+N121+N122+N123</f>
        <v>0</v>
      </c>
      <c r="O95" s="40">
        <f>O96+O97+O98+O99+O100+O101+O102+O103+O104+O105+O106+O107+O108+O109+O110+O111+O112+O113+O114+O115+O117+O118+O119+O120+O121+O122+O123</f>
        <v>0</v>
      </c>
      <c r="P95" s="127"/>
      <c r="Q95" s="127"/>
      <c r="R95" s="40">
        <f>R114+R120+R121+R122+R123+R124+R125</f>
        <v>19236</v>
      </c>
      <c r="S95" s="40">
        <f>S114+S120+S121+S122+S123+S125</f>
        <v>2628</v>
      </c>
    </row>
    <row r="96" spans="1:21" ht="41.25" hidden="1" customHeight="1" x14ac:dyDescent="0.25">
      <c r="A96" s="25"/>
      <c r="B96" s="55"/>
      <c r="C96" s="108"/>
      <c r="D96" s="108"/>
      <c r="E96" s="108"/>
      <c r="F96" s="139"/>
      <c r="G96" s="43"/>
      <c r="H96" s="57"/>
      <c r="I96" s="112"/>
      <c r="J96" s="37"/>
      <c r="K96" s="37"/>
      <c r="L96" s="69"/>
      <c r="M96" s="69"/>
      <c r="N96" s="69"/>
      <c r="O96" s="69"/>
      <c r="P96" s="127"/>
      <c r="Q96" s="127"/>
      <c r="R96" s="108"/>
      <c r="S96" s="108"/>
    </row>
    <row r="97" spans="1:19" ht="41.25" hidden="1" customHeight="1" x14ac:dyDescent="0.25">
      <c r="A97" s="62"/>
      <c r="B97" s="62"/>
      <c r="C97" s="108"/>
      <c r="D97" s="108"/>
      <c r="E97" s="108"/>
      <c r="F97" s="139"/>
      <c r="G97" s="43"/>
      <c r="H97" s="57"/>
      <c r="I97" s="112"/>
      <c r="J97" s="37"/>
      <c r="K97" s="37"/>
      <c r="L97" s="69"/>
      <c r="M97" s="69"/>
      <c r="N97" s="69"/>
      <c r="O97" s="69"/>
      <c r="P97" s="127"/>
      <c r="Q97" s="127"/>
      <c r="R97" s="108"/>
      <c r="S97" s="108"/>
    </row>
    <row r="98" spans="1:19" ht="41.25" hidden="1" customHeight="1" x14ac:dyDescent="0.25">
      <c r="A98" s="62"/>
      <c r="B98" s="62"/>
      <c r="C98" s="108"/>
      <c r="D98" s="108"/>
      <c r="E98" s="108"/>
      <c r="F98" s="139"/>
      <c r="G98" s="43"/>
      <c r="H98" s="57"/>
      <c r="I98" s="112"/>
      <c r="J98" s="37"/>
      <c r="K98" s="37"/>
      <c r="L98" s="69"/>
      <c r="M98" s="69"/>
      <c r="N98" s="69"/>
      <c r="O98" s="69"/>
      <c r="P98" s="127"/>
      <c r="Q98" s="127"/>
      <c r="R98" s="108"/>
      <c r="S98" s="108"/>
    </row>
    <row r="99" spans="1:19" ht="45" hidden="1" customHeight="1" x14ac:dyDescent="0.25">
      <c r="A99" s="25"/>
      <c r="B99" s="62"/>
      <c r="C99" s="108"/>
      <c r="D99" s="108"/>
      <c r="E99" s="108"/>
      <c r="F99" s="139"/>
      <c r="G99" s="43"/>
      <c r="H99" s="57"/>
      <c r="I99" s="112"/>
      <c r="J99" s="37"/>
      <c r="K99" s="37"/>
      <c r="L99" s="69"/>
      <c r="M99" s="69"/>
      <c r="N99" s="69"/>
      <c r="O99" s="69"/>
      <c r="P99" s="127"/>
      <c r="Q99" s="127"/>
      <c r="R99" s="108"/>
      <c r="S99" s="108"/>
    </row>
    <row r="100" spans="1:19" ht="33" hidden="1" customHeight="1" x14ac:dyDescent="0.25">
      <c r="A100" s="25"/>
      <c r="B100" s="62"/>
      <c r="C100" s="108"/>
      <c r="D100" s="108"/>
      <c r="E100" s="108"/>
      <c r="F100" s="139"/>
      <c r="G100" s="43"/>
      <c r="I100" s="112"/>
      <c r="J100" s="43"/>
      <c r="K100" s="43"/>
      <c r="L100" s="69"/>
      <c r="M100" s="69"/>
      <c r="N100" s="106"/>
      <c r="O100" s="69"/>
      <c r="P100" s="127"/>
      <c r="Q100" s="127"/>
      <c r="R100" s="108"/>
      <c r="S100" s="108"/>
    </row>
    <row r="101" spans="1:19" ht="15.75" hidden="1" x14ac:dyDescent="0.25">
      <c r="A101" s="25"/>
      <c r="B101" s="55"/>
      <c r="C101" s="108"/>
      <c r="D101" s="108"/>
      <c r="E101" s="108"/>
      <c r="F101" s="139"/>
      <c r="G101" s="43"/>
      <c r="I101" s="112"/>
      <c r="J101" s="43"/>
      <c r="K101" s="43"/>
      <c r="L101" s="69"/>
      <c r="M101" s="69"/>
      <c r="N101" s="106"/>
      <c r="O101" s="69"/>
      <c r="P101" s="129"/>
      <c r="Q101" s="127"/>
      <c r="R101" s="108"/>
      <c r="S101" s="108"/>
    </row>
    <row r="102" spans="1:19" ht="33" hidden="1" customHeight="1" x14ac:dyDescent="0.25">
      <c r="A102" s="25"/>
      <c r="B102" s="62"/>
      <c r="C102" s="108"/>
      <c r="D102" s="108"/>
      <c r="E102" s="108"/>
      <c r="F102" s="139"/>
      <c r="G102" s="43"/>
      <c r="H102" s="57"/>
      <c r="I102" s="112"/>
      <c r="J102" s="43"/>
      <c r="K102" s="43"/>
      <c r="L102" s="69"/>
      <c r="M102" s="69"/>
      <c r="N102" s="106"/>
      <c r="O102" s="69"/>
      <c r="P102" s="127"/>
      <c r="Q102" s="127"/>
      <c r="R102" s="108"/>
      <c r="S102" s="108"/>
    </row>
    <row r="103" spans="1:19" ht="41.25" hidden="1" customHeight="1" x14ac:dyDescent="0.25">
      <c r="A103" s="25"/>
      <c r="B103" s="55"/>
      <c r="C103" s="108"/>
      <c r="D103" s="108"/>
      <c r="E103" s="108"/>
      <c r="F103" s="139"/>
      <c r="G103" s="37"/>
      <c r="H103" s="57"/>
      <c r="I103" s="112"/>
      <c r="J103" s="43"/>
      <c r="K103" s="43"/>
      <c r="L103" s="69"/>
      <c r="M103" s="70"/>
      <c r="N103" s="70"/>
      <c r="O103" s="70"/>
      <c r="P103" s="127"/>
      <c r="Q103" s="127"/>
      <c r="R103" s="108"/>
      <c r="S103" s="108"/>
    </row>
    <row r="104" spans="1:19" ht="33.75" hidden="1" customHeight="1" x14ac:dyDescent="0.25">
      <c r="A104" s="25"/>
      <c r="B104" s="62"/>
      <c r="C104" s="108"/>
      <c r="D104" s="108"/>
      <c r="E104" s="108"/>
      <c r="F104" s="139"/>
      <c r="G104" s="37"/>
      <c r="H104" s="61"/>
      <c r="I104" s="112"/>
      <c r="J104" s="43"/>
      <c r="K104" s="43"/>
      <c r="L104" s="88"/>
      <c r="M104" s="70"/>
      <c r="N104" s="103"/>
      <c r="O104" s="70"/>
      <c r="P104" s="127"/>
      <c r="Q104" s="127"/>
      <c r="R104" s="108"/>
      <c r="S104" s="108"/>
    </row>
    <row r="105" spans="1:19" ht="29.25" hidden="1" customHeight="1" x14ac:dyDescent="0.25">
      <c r="A105" s="25"/>
      <c r="B105" s="62"/>
      <c r="C105" s="108"/>
      <c r="D105" s="108"/>
      <c r="E105" s="108"/>
      <c r="F105" s="139"/>
      <c r="G105" s="37"/>
      <c r="H105" s="61"/>
      <c r="I105" s="112"/>
      <c r="J105" s="43"/>
      <c r="K105" s="43"/>
      <c r="L105" s="88"/>
      <c r="M105" s="70"/>
      <c r="N105" s="128"/>
      <c r="O105" s="70"/>
      <c r="P105" s="127"/>
      <c r="Q105" s="127"/>
      <c r="R105" s="108"/>
      <c r="S105" s="108"/>
    </row>
    <row r="106" spans="1:19" ht="29.25" hidden="1" customHeight="1" x14ac:dyDescent="0.25">
      <c r="A106" s="25"/>
      <c r="B106" s="62"/>
      <c r="C106" s="108"/>
      <c r="D106" s="108"/>
      <c r="E106" s="108"/>
      <c r="F106" s="139"/>
      <c r="G106" s="37"/>
      <c r="H106" s="61"/>
      <c r="I106" s="112"/>
      <c r="J106" s="43"/>
      <c r="K106" s="43"/>
      <c r="L106" s="88"/>
      <c r="M106" s="70"/>
      <c r="N106" s="128"/>
      <c r="O106" s="70"/>
      <c r="P106" s="127"/>
      <c r="Q106" s="127"/>
      <c r="R106" s="108"/>
      <c r="S106" s="108"/>
    </row>
    <row r="107" spans="1:19" ht="29.25" hidden="1" customHeight="1" x14ac:dyDescent="0.25">
      <c r="A107" s="25"/>
      <c r="B107" s="62"/>
      <c r="C107" s="108"/>
      <c r="D107" s="108"/>
      <c r="E107" s="108"/>
      <c r="F107" s="139"/>
      <c r="G107" s="37"/>
      <c r="H107" s="61"/>
      <c r="I107" s="112"/>
      <c r="J107" s="43"/>
      <c r="K107" s="43"/>
      <c r="L107" s="88"/>
      <c r="M107" s="70"/>
      <c r="N107" s="128"/>
      <c r="O107" s="70"/>
      <c r="P107" s="127"/>
      <c r="Q107" s="127"/>
      <c r="R107" s="108"/>
      <c r="S107" s="108"/>
    </row>
    <row r="108" spans="1:19" ht="29.25" hidden="1" customHeight="1" x14ac:dyDescent="0.25">
      <c r="A108" s="25"/>
      <c r="B108" s="62"/>
      <c r="C108" s="108"/>
      <c r="D108" s="108"/>
      <c r="E108" s="108"/>
      <c r="F108" s="139"/>
      <c r="G108" s="37"/>
      <c r="H108" s="61"/>
      <c r="I108" s="112"/>
      <c r="J108" s="43"/>
      <c r="K108" s="43"/>
      <c r="L108" s="88"/>
      <c r="M108" s="70"/>
      <c r="N108" s="128"/>
      <c r="O108" s="70"/>
      <c r="P108" s="127"/>
      <c r="Q108" s="127"/>
      <c r="R108" s="108"/>
      <c r="S108" s="108"/>
    </row>
    <row r="109" spans="1:19" ht="29.25" hidden="1" customHeight="1" x14ac:dyDescent="0.25">
      <c r="A109" s="25"/>
      <c r="B109" s="62"/>
      <c r="C109" s="108"/>
      <c r="D109" s="108"/>
      <c r="E109" s="108"/>
      <c r="F109" s="139"/>
      <c r="G109" s="37"/>
      <c r="H109" s="61"/>
      <c r="I109" s="112"/>
      <c r="J109" s="43"/>
      <c r="K109" s="43"/>
      <c r="L109" s="88"/>
      <c r="M109" s="70"/>
      <c r="N109" s="128"/>
      <c r="O109" s="70"/>
      <c r="P109" s="127"/>
      <c r="Q109" s="127"/>
      <c r="R109" s="108"/>
      <c r="S109" s="108"/>
    </row>
    <row r="110" spans="1:19" ht="45.75" hidden="1" customHeight="1" x14ac:dyDescent="0.25">
      <c r="A110" s="62"/>
      <c r="B110" s="62"/>
      <c r="C110" s="108"/>
      <c r="D110" s="108"/>
      <c r="E110" s="108"/>
      <c r="F110" s="139"/>
      <c r="G110" s="37"/>
      <c r="H110" s="61"/>
      <c r="I110" s="112"/>
      <c r="J110" s="43"/>
      <c r="K110" s="43"/>
      <c r="L110" s="88"/>
      <c r="M110" s="70"/>
      <c r="N110" s="128"/>
      <c r="O110" s="70"/>
      <c r="P110" s="127"/>
      <c r="Q110" s="127"/>
      <c r="R110" s="108"/>
      <c r="S110" s="108"/>
    </row>
    <row r="111" spans="1:19" ht="60" hidden="1" customHeight="1" x14ac:dyDescent="0.25">
      <c r="A111" s="25"/>
      <c r="B111" s="105"/>
      <c r="C111" s="108"/>
      <c r="D111" s="108"/>
      <c r="E111" s="108"/>
      <c r="F111" s="139"/>
      <c r="G111" s="37"/>
      <c r="H111" s="61"/>
      <c r="I111" s="112"/>
      <c r="J111" s="43"/>
      <c r="K111" s="37"/>
      <c r="L111" s="88"/>
      <c r="M111" s="70"/>
      <c r="N111" s="103"/>
      <c r="O111" s="70"/>
      <c r="P111" s="127"/>
      <c r="Q111" s="127"/>
      <c r="R111" s="108"/>
      <c r="S111" s="108"/>
    </row>
    <row r="112" spans="1:19" ht="57" hidden="1" customHeight="1" x14ac:dyDescent="0.25">
      <c r="A112" s="25"/>
      <c r="B112" s="105"/>
      <c r="C112" s="108"/>
      <c r="D112" s="108"/>
      <c r="E112" s="108"/>
      <c r="F112" s="139"/>
      <c r="G112" s="37"/>
      <c r="H112" s="61"/>
      <c r="I112" s="112"/>
      <c r="J112" s="43"/>
      <c r="K112" s="37"/>
      <c r="L112" s="88"/>
      <c r="M112" s="70"/>
      <c r="N112" s="103"/>
      <c r="O112" s="70"/>
      <c r="P112" s="127"/>
      <c r="Q112" s="127"/>
      <c r="R112" s="108"/>
      <c r="S112" s="108"/>
    </row>
    <row r="113" spans="1:22" ht="42" hidden="1" customHeight="1" x14ac:dyDescent="0.25">
      <c r="A113" s="25"/>
      <c r="B113" s="105"/>
      <c r="C113" s="108"/>
      <c r="D113" s="108"/>
      <c r="E113" s="108"/>
      <c r="F113" s="139"/>
      <c r="G113" s="37"/>
      <c r="H113" s="61"/>
      <c r="I113" s="112"/>
      <c r="J113" s="43"/>
      <c r="K113" s="37"/>
      <c r="L113" s="88"/>
      <c r="M113" s="70"/>
      <c r="N113" s="103"/>
      <c r="O113" s="70"/>
      <c r="P113" s="127"/>
      <c r="Q113" s="127"/>
      <c r="R113" s="108"/>
      <c r="S113" s="108"/>
    </row>
    <row r="114" spans="1:22" ht="30.75" hidden="1" customHeight="1" x14ac:dyDescent="0.25">
      <c r="A114" s="25"/>
      <c r="B114" s="62"/>
      <c r="C114" s="155"/>
      <c r="D114" s="155"/>
      <c r="E114" s="155"/>
      <c r="F114" s="43"/>
      <c r="G114" s="37"/>
      <c r="H114" s="61"/>
      <c r="I114" s="112"/>
      <c r="J114" s="43"/>
      <c r="K114" s="37"/>
      <c r="L114" s="88"/>
      <c r="M114" s="70"/>
      <c r="N114" s="88"/>
      <c r="O114" s="70"/>
      <c r="P114" s="127"/>
      <c r="Q114" s="130"/>
      <c r="R114" s="155"/>
      <c r="S114" s="155"/>
    </row>
    <row r="115" spans="1:22" ht="48" hidden="1" customHeight="1" x14ac:dyDescent="0.25">
      <c r="A115" s="62"/>
      <c r="B115" s="62"/>
      <c r="C115" s="155"/>
      <c r="D115" s="155"/>
      <c r="E115" s="155"/>
      <c r="F115" s="139"/>
      <c r="G115" s="37"/>
      <c r="H115" s="61"/>
      <c r="I115" s="112"/>
      <c r="J115" s="43"/>
      <c r="K115" s="37"/>
      <c r="L115" s="88"/>
      <c r="M115" s="70"/>
      <c r="N115" s="88"/>
      <c r="O115" s="70"/>
      <c r="P115" s="127"/>
      <c r="Q115" s="127"/>
      <c r="R115" s="155"/>
      <c r="S115" s="155"/>
    </row>
    <row r="116" spans="1:22" ht="41.25" hidden="1" customHeight="1" x14ac:dyDescent="0.25">
      <c r="A116" s="62"/>
      <c r="B116" s="62"/>
      <c r="C116" s="155"/>
      <c r="D116" s="155"/>
      <c r="E116" s="155"/>
      <c r="F116" s="139"/>
      <c r="G116" s="37"/>
      <c r="H116" s="61"/>
      <c r="I116" s="112"/>
      <c r="J116" s="43"/>
      <c r="K116" s="37"/>
      <c r="L116" s="88"/>
      <c r="M116" s="70"/>
      <c r="N116" s="88"/>
      <c r="O116" s="70"/>
      <c r="P116" s="127"/>
      <c r="Q116" s="127"/>
      <c r="R116" s="155"/>
      <c r="S116" s="155"/>
    </row>
    <row r="117" spans="1:22" ht="32.25" hidden="1" customHeight="1" x14ac:dyDescent="0.25">
      <c r="A117" s="62"/>
      <c r="B117" s="62"/>
      <c r="C117" s="155"/>
      <c r="D117" s="155"/>
      <c r="E117" s="155"/>
      <c r="F117" s="139"/>
      <c r="G117" s="37"/>
      <c r="H117" s="61"/>
      <c r="I117" s="112"/>
      <c r="J117" s="43"/>
      <c r="K117" s="37"/>
      <c r="L117" s="88"/>
      <c r="M117" s="70"/>
      <c r="N117" s="88"/>
      <c r="O117" s="70"/>
      <c r="P117" s="127"/>
      <c r="Q117" s="127"/>
      <c r="R117" s="155"/>
      <c r="S117" s="155"/>
    </row>
    <row r="118" spans="1:22" ht="33" hidden="1" customHeight="1" x14ac:dyDescent="0.25">
      <c r="A118" s="62"/>
      <c r="B118" s="62"/>
      <c r="C118" s="155"/>
      <c r="D118" s="155"/>
      <c r="E118" s="155"/>
      <c r="F118" s="139"/>
      <c r="G118" s="37"/>
      <c r="H118" s="61"/>
      <c r="I118" s="112"/>
      <c r="J118" s="43"/>
      <c r="K118" s="37"/>
      <c r="L118" s="88"/>
      <c r="M118" s="88"/>
      <c r="N118" s="103"/>
      <c r="O118" s="103"/>
      <c r="P118" s="127"/>
      <c r="Q118" s="127"/>
      <c r="R118" s="155"/>
      <c r="S118" s="155"/>
    </row>
    <row r="119" spans="1:22" ht="51.75" hidden="1" customHeight="1" x14ac:dyDescent="0.25">
      <c r="A119" s="62"/>
      <c r="B119" s="62"/>
      <c r="C119" s="155"/>
      <c r="D119" s="155"/>
      <c r="E119" s="155"/>
      <c r="F119" s="139"/>
      <c r="G119" s="37"/>
      <c r="H119" s="61"/>
      <c r="I119" s="112"/>
      <c r="J119" s="43"/>
      <c r="K119" s="37"/>
      <c r="L119" s="88"/>
      <c r="M119" s="88"/>
      <c r="N119" s="103"/>
      <c r="O119" s="70"/>
      <c r="P119" s="127"/>
      <c r="Q119" s="127"/>
      <c r="R119" s="155"/>
      <c r="S119" s="155"/>
    </row>
    <row r="120" spans="1:22" ht="135.75" hidden="1" customHeight="1" x14ac:dyDescent="0.25">
      <c r="A120" s="157"/>
      <c r="B120" s="105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V120" s="17"/>
    </row>
    <row r="121" spans="1:22" ht="35.25" hidden="1" customHeight="1" x14ac:dyDescent="0.25">
      <c r="A121" s="157"/>
      <c r="B121" s="162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</row>
    <row r="122" spans="1:22" ht="36" hidden="1" customHeight="1" x14ac:dyDescent="0.25">
      <c r="A122" s="157"/>
      <c r="B122" s="162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</row>
    <row r="123" spans="1:22" ht="35.25" hidden="1" customHeight="1" x14ac:dyDescent="0.25">
      <c r="A123" s="157"/>
      <c r="B123" s="162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</row>
    <row r="124" spans="1:22" ht="18.75" hidden="1" customHeight="1" x14ac:dyDescent="0.25">
      <c r="A124" s="157"/>
      <c r="B124" s="105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</row>
    <row r="125" spans="1:22" ht="43.5" customHeight="1" x14ac:dyDescent="0.25">
      <c r="A125" s="157" t="s">
        <v>104</v>
      </c>
      <c r="B125" s="105" t="s">
        <v>64</v>
      </c>
      <c r="C125" s="43">
        <f>R125</f>
        <v>19236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>
        <v>19236</v>
      </c>
      <c r="S125" s="43">
        <v>2628</v>
      </c>
      <c r="T125" s="163"/>
    </row>
    <row r="126" spans="1:22" ht="35.25" hidden="1" customHeight="1" x14ac:dyDescent="0.25">
      <c r="A126" s="197" t="s">
        <v>50</v>
      </c>
      <c r="B126" s="197" t="s">
        <v>8</v>
      </c>
      <c r="C126" s="114"/>
      <c r="D126" s="114"/>
      <c r="E126" s="114"/>
      <c r="F126" s="141"/>
      <c r="G126" s="40"/>
      <c r="H126" s="40"/>
      <c r="I126" s="112">
        <f t="shared" ref="I126:I127" si="16">J126+N126</f>
        <v>0</v>
      </c>
      <c r="J126" s="40"/>
      <c r="K126" s="40"/>
      <c r="L126" s="40">
        <f>L127</f>
        <v>0</v>
      </c>
      <c r="M126" s="40"/>
      <c r="N126" s="40">
        <f>N127</f>
        <v>0</v>
      </c>
      <c r="O126" s="40"/>
      <c r="P126" s="127"/>
      <c r="Q126" s="127"/>
      <c r="R126" s="114"/>
      <c r="S126" s="114"/>
    </row>
    <row r="127" spans="1:22" ht="18" hidden="1" customHeight="1" x14ac:dyDescent="0.25">
      <c r="A127" s="198" t="s">
        <v>6</v>
      </c>
      <c r="B127" s="198"/>
      <c r="C127" s="114"/>
      <c r="D127" s="114"/>
      <c r="E127" s="114"/>
      <c r="F127" s="141"/>
      <c r="G127" s="40"/>
      <c r="H127" s="40"/>
      <c r="I127" s="112">
        <f t="shared" si="16"/>
        <v>0</v>
      </c>
      <c r="J127" s="40"/>
      <c r="K127" s="40"/>
      <c r="L127" s="40">
        <f>L128</f>
        <v>0</v>
      </c>
      <c r="M127" s="40"/>
      <c r="N127" s="40">
        <f>N128</f>
        <v>0</v>
      </c>
      <c r="O127" s="40"/>
      <c r="P127" s="127"/>
      <c r="Q127" s="127"/>
      <c r="R127" s="114"/>
      <c r="S127" s="114"/>
    </row>
    <row r="128" spans="1:22" ht="31.5" hidden="1" customHeight="1" x14ac:dyDescent="0.25">
      <c r="A128" s="25"/>
      <c r="B128" s="107"/>
      <c r="C128" s="108"/>
      <c r="D128" s="108"/>
      <c r="E128" s="108"/>
      <c r="F128" s="139"/>
      <c r="G128" s="37"/>
      <c r="H128" s="61"/>
      <c r="I128" s="112"/>
      <c r="J128" s="43"/>
      <c r="K128" s="37"/>
      <c r="L128" s="103"/>
      <c r="M128" s="106"/>
      <c r="N128" s="103"/>
      <c r="O128" s="70"/>
      <c r="P128" s="127"/>
      <c r="Q128" s="127"/>
      <c r="R128" s="108"/>
      <c r="S128" s="108"/>
    </row>
    <row r="129" spans="1:19" ht="29.25" customHeight="1" x14ac:dyDescent="0.25">
      <c r="A129" s="197" t="s">
        <v>7</v>
      </c>
      <c r="B129" s="197" t="s">
        <v>8</v>
      </c>
      <c r="C129" s="114">
        <f t="shared" ref="C129:O129" si="17">C130</f>
        <v>23440</v>
      </c>
      <c r="D129" s="114">
        <f t="shared" si="17"/>
        <v>22060</v>
      </c>
      <c r="E129" s="114">
        <f t="shared" si="17"/>
        <v>20460</v>
      </c>
      <c r="F129" s="141" t="e">
        <f t="shared" si="17"/>
        <v>#REF!</v>
      </c>
      <c r="G129" s="40" t="e">
        <f t="shared" si="17"/>
        <v>#REF!</v>
      </c>
      <c r="I129" s="112" t="e">
        <f>J129+N129</f>
        <v>#REF!</v>
      </c>
      <c r="J129" s="40" t="e">
        <f t="shared" si="17"/>
        <v>#REF!</v>
      </c>
      <c r="K129" s="40" t="e">
        <f t="shared" si="17"/>
        <v>#REF!</v>
      </c>
      <c r="L129" s="40" t="e">
        <f t="shared" si="17"/>
        <v>#REF!</v>
      </c>
      <c r="M129" s="40" t="e">
        <f t="shared" si="17"/>
        <v>#REF!</v>
      </c>
      <c r="N129" s="40" t="e">
        <f t="shared" si="17"/>
        <v>#REF!</v>
      </c>
      <c r="O129" s="40" t="e">
        <f t="shared" si="17"/>
        <v>#REF!</v>
      </c>
      <c r="P129" s="127">
        <f>SUM(P120:P128)</f>
        <v>0</v>
      </c>
      <c r="Q129" s="127"/>
      <c r="R129" s="114">
        <f t="shared" ref="R129:S129" si="18">R130</f>
        <v>1380</v>
      </c>
      <c r="S129" s="114">
        <f t="shared" si="18"/>
        <v>0</v>
      </c>
    </row>
    <row r="130" spans="1:19" ht="28.5" customHeight="1" x14ac:dyDescent="0.25">
      <c r="A130" s="198" t="s">
        <v>6</v>
      </c>
      <c r="B130" s="198"/>
      <c r="C130" s="114">
        <f>C131+C132+C133+C134+C135+C136+C137+C138+C139+C142+C143</f>
        <v>23440</v>
      </c>
      <c r="D130" s="114">
        <f>D131+D132+D133+D139+D142+D143</f>
        <v>22060</v>
      </c>
      <c r="E130" s="114">
        <f>E131+E132+E133+E139+E142+E143</f>
        <v>20460</v>
      </c>
      <c r="F130" s="141" t="e">
        <f>F131+F132+F136+#REF!+#REF!+F137+F138+F140</f>
        <v>#REF!</v>
      </c>
      <c r="G130" s="40" t="e">
        <f>G131+G132+G136+#REF!+#REF!+G137+G138+G140</f>
        <v>#REF!</v>
      </c>
      <c r="I130" s="112" t="e">
        <f t="shared" ref="I130" si="19">J130+N130</f>
        <v>#REF!</v>
      </c>
      <c r="J130" s="40" t="e">
        <f>J131+J132+J133+J136+#REF!+#REF!+J137+J138+J139++J140++J141+J142+J143</f>
        <v>#REF!</v>
      </c>
      <c r="K130" s="40" t="e">
        <f>K131+K132+K133+K136+#REF!+#REF!+K137+K138+K139++K140++K141+K142+K143</f>
        <v>#REF!</v>
      </c>
      <c r="L130" s="40" t="e">
        <f>L131+L132+L133+L136+#REF!+#REF!+L137+L138+L139++L140++L141+L142+L143</f>
        <v>#REF!</v>
      </c>
      <c r="M130" s="40" t="e">
        <f>M131+M132+M133+M136+#REF!+#REF!+M137+M138+M139++M140++M141+M142+M143</f>
        <v>#REF!</v>
      </c>
      <c r="N130" s="40" t="e">
        <f>N131+N132+N133+N136+#REF!+#REF!+N137+N138+N139++N140++N141+N142+N143</f>
        <v>#REF!</v>
      </c>
      <c r="O130" s="40" t="e">
        <f>O131+O132+O133+O136+#REF!+#REF!+O137+O138+O139++O140++O141+O142+O143</f>
        <v>#REF!</v>
      </c>
      <c r="P130" s="127"/>
      <c r="Q130" s="127"/>
      <c r="R130" s="114">
        <f>R131+R132+R133+R139+R142+R143+R134+R135+R136+R137+R138</f>
        <v>1380</v>
      </c>
      <c r="S130" s="114">
        <f>S131+S132+S133+S139+S142+S143</f>
        <v>0</v>
      </c>
    </row>
    <row r="131" spans="1:19" ht="62.25" customHeight="1" x14ac:dyDescent="0.25">
      <c r="A131" s="157" t="s">
        <v>111</v>
      </c>
      <c r="B131" s="105" t="s">
        <v>62</v>
      </c>
      <c r="C131" s="43">
        <v>1000</v>
      </c>
      <c r="D131" s="43">
        <v>1000</v>
      </c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</row>
    <row r="132" spans="1:19" ht="79.5" customHeight="1" x14ac:dyDescent="0.25">
      <c r="A132" s="157" t="s">
        <v>112</v>
      </c>
      <c r="B132" s="105" t="s">
        <v>65</v>
      </c>
      <c r="C132" s="43">
        <v>17112</v>
      </c>
      <c r="D132" s="43">
        <v>17112</v>
      </c>
      <c r="E132" s="43">
        <v>17112</v>
      </c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</row>
    <row r="133" spans="1:19" ht="64.5" customHeight="1" x14ac:dyDescent="0.25">
      <c r="A133" s="157" t="s">
        <v>113</v>
      </c>
      <c r="B133" s="105" t="s">
        <v>88</v>
      </c>
      <c r="C133" s="43">
        <v>3578</v>
      </c>
      <c r="D133" s="43">
        <v>3348</v>
      </c>
      <c r="E133" s="43">
        <v>3348</v>
      </c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>
        <v>230</v>
      </c>
      <c r="S133" s="43"/>
    </row>
    <row r="134" spans="1:19" ht="60.75" customHeight="1" x14ac:dyDescent="0.25">
      <c r="A134" s="157" t="s">
        <v>105</v>
      </c>
      <c r="B134" s="105" t="s">
        <v>86</v>
      </c>
      <c r="C134" s="43">
        <v>230</v>
      </c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>
        <v>230</v>
      </c>
      <c r="S134" s="43"/>
    </row>
    <row r="135" spans="1:19" ht="45.75" customHeight="1" x14ac:dyDescent="0.25">
      <c r="A135" s="157" t="s">
        <v>80</v>
      </c>
      <c r="B135" s="105" t="s">
        <v>89</v>
      </c>
      <c r="C135" s="43">
        <v>230</v>
      </c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>
        <v>230</v>
      </c>
      <c r="S135" s="43"/>
    </row>
    <row r="136" spans="1:19" ht="74.25" customHeight="1" x14ac:dyDescent="0.25">
      <c r="A136" s="157" t="s">
        <v>81</v>
      </c>
      <c r="B136" s="105" t="s">
        <v>87</v>
      </c>
      <c r="C136" s="43">
        <v>230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>
        <v>230</v>
      </c>
      <c r="S136" s="43"/>
    </row>
    <row r="137" spans="1:19" ht="62.25" customHeight="1" x14ac:dyDescent="0.25">
      <c r="A137" s="157" t="s">
        <v>82</v>
      </c>
      <c r="B137" s="105" t="s">
        <v>85</v>
      </c>
      <c r="C137" s="43">
        <v>230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>
        <v>230</v>
      </c>
      <c r="S137" s="43"/>
    </row>
    <row r="138" spans="1:19" ht="46.5" customHeight="1" x14ac:dyDescent="0.25">
      <c r="A138" s="157" t="s">
        <v>83</v>
      </c>
      <c r="B138" s="105" t="s">
        <v>90</v>
      </c>
      <c r="C138" s="43">
        <v>230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>
        <v>230</v>
      </c>
      <c r="S138" s="43"/>
    </row>
    <row r="139" spans="1:19" ht="60.75" customHeight="1" x14ac:dyDescent="0.25">
      <c r="A139" s="157" t="s">
        <v>106</v>
      </c>
      <c r="B139" s="105" t="s">
        <v>51</v>
      </c>
      <c r="C139" s="43">
        <v>200</v>
      </c>
      <c r="D139" s="43">
        <v>200</v>
      </c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</row>
    <row r="140" spans="1:19" ht="41.25" hidden="1" customHeight="1" x14ac:dyDescent="0.25">
      <c r="A140" s="157" t="s">
        <v>107</v>
      </c>
      <c r="B140" s="105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</row>
    <row r="141" spans="1:19" ht="67.5" hidden="1" customHeight="1" x14ac:dyDescent="0.25">
      <c r="A141" s="157" t="s">
        <v>91</v>
      </c>
      <c r="B141" s="105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</row>
    <row r="142" spans="1:19" ht="46.5" customHeight="1" x14ac:dyDescent="0.25">
      <c r="A142" s="157" t="s">
        <v>92</v>
      </c>
      <c r="B142" s="105" t="s">
        <v>52</v>
      </c>
      <c r="C142" s="43">
        <v>200</v>
      </c>
      <c r="D142" s="43">
        <v>200</v>
      </c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</row>
    <row r="143" spans="1:19" ht="45.75" customHeight="1" x14ac:dyDescent="0.25">
      <c r="A143" s="157" t="s">
        <v>93</v>
      </c>
      <c r="B143" s="105" t="s">
        <v>53</v>
      </c>
      <c r="C143" s="43">
        <v>200</v>
      </c>
      <c r="D143" s="43">
        <v>200</v>
      </c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</row>
    <row r="144" spans="1:19" ht="30.75" customHeight="1" x14ac:dyDescent="0.25">
      <c r="A144" s="3">
        <v>5200</v>
      </c>
      <c r="B144" s="3" t="s">
        <v>9</v>
      </c>
      <c r="C144" s="115">
        <f>C145+C148+C151+C173+C183</f>
        <v>2982</v>
      </c>
      <c r="D144" s="115">
        <f>D145+D148+D151+D173+D183</f>
        <v>2982</v>
      </c>
      <c r="E144" s="115">
        <f>E145+E148+E151+E173+E183</f>
        <v>0</v>
      </c>
      <c r="F144" s="140">
        <f>F145+F148+F151+F173+F183</f>
        <v>0</v>
      </c>
      <c r="G144" s="29">
        <f>G145+G148+G151+G173+G183</f>
        <v>0</v>
      </c>
      <c r="I144" s="112">
        <f t="shared" ref="I144:I201" si="20">J144+N144</f>
        <v>5418</v>
      </c>
      <c r="J144" s="29">
        <f>J145+J148+J151+J173+J183</f>
        <v>0</v>
      </c>
      <c r="K144" s="29">
        <f>K145+K148+K151+K173+K183</f>
        <v>0</v>
      </c>
      <c r="L144" s="29">
        <f>L145+L148+L151+L173+L183</f>
        <v>0</v>
      </c>
      <c r="M144" s="29">
        <f>M145+M148+M151+M173+M183</f>
        <v>0</v>
      </c>
      <c r="N144" s="29">
        <f>N145+N148+N151+N173+N183</f>
        <v>5418</v>
      </c>
      <c r="O144" s="29"/>
      <c r="P144" s="30"/>
      <c r="Q144" s="127"/>
      <c r="R144" s="115">
        <f>R145+R148+R151+R173+R183</f>
        <v>0</v>
      </c>
      <c r="S144" s="115">
        <f>S145+S148+S151+S173+S183</f>
        <v>0</v>
      </c>
    </row>
    <row r="145" spans="1:19" ht="30.75" hidden="1" customHeight="1" thickBot="1" x14ac:dyDescent="0.3">
      <c r="A145" s="199" t="s">
        <v>19</v>
      </c>
      <c r="B145" s="199" t="s">
        <v>26</v>
      </c>
      <c r="C145" s="38">
        <f>C146</f>
        <v>0</v>
      </c>
      <c r="D145" s="38"/>
      <c r="E145" s="38"/>
      <c r="F145" s="144">
        <f>F146</f>
        <v>0</v>
      </c>
      <c r="G145" s="39"/>
      <c r="I145" s="112">
        <f t="shared" si="20"/>
        <v>0</v>
      </c>
      <c r="J145" s="38">
        <f>J146</f>
        <v>0</v>
      </c>
      <c r="K145" s="39"/>
      <c r="L145" s="76">
        <f>L146</f>
        <v>0</v>
      </c>
      <c r="M145" s="77"/>
      <c r="N145" s="100"/>
      <c r="O145" s="100"/>
      <c r="P145" s="30"/>
      <c r="Q145" s="127">
        <f t="shared" ref="Q145:Q198" si="21">I145-P145</f>
        <v>0</v>
      </c>
      <c r="R145" s="38"/>
      <c r="S145" s="38"/>
    </row>
    <row r="146" spans="1:19" ht="30.75" hidden="1" customHeight="1" thickBot="1" x14ac:dyDescent="0.3">
      <c r="A146" s="125" t="s">
        <v>25</v>
      </c>
      <c r="B146" s="125" t="s">
        <v>13</v>
      </c>
      <c r="C146" s="32">
        <f>C147</f>
        <v>0</v>
      </c>
      <c r="D146" s="32"/>
      <c r="E146" s="32"/>
      <c r="F146" s="144">
        <f>F147</f>
        <v>0</v>
      </c>
      <c r="G146" s="33"/>
      <c r="I146" s="112">
        <f t="shared" si="20"/>
        <v>0</v>
      </c>
      <c r="J146" s="32">
        <f>J147</f>
        <v>0</v>
      </c>
      <c r="K146" s="33"/>
      <c r="L146" s="76">
        <f>L147</f>
        <v>0</v>
      </c>
      <c r="M146" s="77"/>
      <c r="N146" s="100"/>
      <c r="O146" s="100"/>
      <c r="P146" s="30"/>
      <c r="Q146" s="127">
        <f t="shared" si="21"/>
        <v>0</v>
      </c>
      <c r="R146" s="32"/>
      <c r="S146" s="32"/>
    </row>
    <row r="147" spans="1:19" ht="30" hidden="1" customHeight="1" x14ac:dyDescent="0.25">
      <c r="A147" s="62"/>
      <c r="B147" s="62"/>
      <c r="C147" s="108"/>
      <c r="D147" s="108"/>
      <c r="E147" s="108"/>
      <c r="F147" s="139"/>
      <c r="G147" s="43"/>
      <c r="H147" s="61"/>
      <c r="I147" s="112">
        <f t="shared" si="20"/>
        <v>0</v>
      </c>
      <c r="J147" s="43"/>
      <c r="K147" s="43"/>
      <c r="L147" s="88"/>
      <c r="M147" s="69"/>
      <c r="N147" s="69"/>
      <c r="O147" s="69"/>
      <c r="P147" s="30"/>
      <c r="Q147" s="127">
        <f t="shared" si="21"/>
        <v>0</v>
      </c>
      <c r="R147" s="108"/>
      <c r="S147" s="108"/>
    </row>
    <row r="148" spans="1:19" ht="30.75" hidden="1" customHeight="1" x14ac:dyDescent="0.25">
      <c r="A148" s="199" t="s">
        <v>24</v>
      </c>
      <c r="B148" s="199"/>
      <c r="C148" s="38">
        <f>C149</f>
        <v>0</v>
      </c>
      <c r="D148" s="38"/>
      <c r="E148" s="38"/>
      <c r="F148" s="144">
        <f>F149</f>
        <v>0</v>
      </c>
      <c r="G148" s="39"/>
      <c r="I148" s="112">
        <f t="shared" si="20"/>
        <v>0</v>
      </c>
      <c r="J148" s="38">
        <f>J149</f>
        <v>0</v>
      </c>
      <c r="K148" s="39"/>
      <c r="L148" s="76">
        <f>L149</f>
        <v>0</v>
      </c>
      <c r="M148" s="77"/>
      <c r="N148" s="100"/>
      <c r="O148" s="100"/>
      <c r="P148" s="30"/>
      <c r="Q148" s="127">
        <f t="shared" si="21"/>
        <v>0</v>
      </c>
      <c r="R148" s="38"/>
      <c r="S148" s="38"/>
    </row>
    <row r="149" spans="1:19" ht="30.75" hidden="1" customHeight="1" x14ac:dyDescent="0.25">
      <c r="A149" s="14">
        <v>5206</v>
      </c>
      <c r="B149" s="7" t="s">
        <v>10</v>
      </c>
      <c r="C149" s="38">
        <f>C150</f>
        <v>0</v>
      </c>
      <c r="D149" s="38"/>
      <c r="E149" s="38"/>
      <c r="F149" s="144">
        <f>F150</f>
        <v>0</v>
      </c>
      <c r="G149" s="39"/>
      <c r="I149" s="112">
        <f t="shared" si="20"/>
        <v>0</v>
      </c>
      <c r="J149" s="38">
        <f>J150</f>
        <v>0</v>
      </c>
      <c r="K149" s="39"/>
      <c r="L149" s="76">
        <f>L150</f>
        <v>0</v>
      </c>
      <c r="M149" s="77"/>
      <c r="N149" s="100"/>
      <c r="O149" s="100"/>
      <c r="P149" s="30"/>
      <c r="Q149" s="127">
        <f t="shared" si="21"/>
        <v>0</v>
      </c>
      <c r="R149" s="38"/>
      <c r="S149" s="38"/>
    </row>
    <row r="150" spans="1:19" ht="21.75" hidden="1" customHeight="1" x14ac:dyDescent="0.25">
      <c r="A150" s="4"/>
      <c r="B150" s="5"/>
      <c r="C150" s="32"/>
      <c r="D150" s="32"/>
      <c r="E150" s="32"/>
      <c r="F150" s="144"/>
      <c r="G150" s="33"/>
      <c r="I150" s="112">
        <f t="shared" si="20"/>
        <v>0</v>
      </c>
      <c r="J150" s="32"/>
      <c r="K150" s="33"/>
      <c r="L150" s="76"/>
      <c r="M150" s="77"/>
      <c r="N150" s="100"/>
      <c r="O150" s="100"/>
      <c r="P150" s="30"/>
      <c r="Q150" s="127">
        <f t="shared" si="21"/>
        <v>0</v>
      </c>
      <c r="R150" s="32"/>
      <c r="S150" s="32"/>
    </row>
    <row r="151" spans="1:19" ht="45.75" customHeight="1" x14ac:dyDescent="0.25">
      <c r="A151" s="197" t="s">
        <v>12</v>
      </c>
      <c r="B151" s="197"/>
      <c r="C151" s="44">
        <f>C152+C162</f>
        <v>2982</v>
      </c>
      <c r="D151" s="44">
        <f>D152+D162</f>
        <v>2982</v>
      </c>
      <c r="E151" s="44">
        <f>E152+E162</f>
        <v>0</v>
      </c>
      <c r="F151" s="145">
        <f t="shared" ref="F151:G151" si="22">F152+F162</f>
        <v>0</v>
      </c>
      <c r="G151" s="44">
        <f t="shared" si="22"/>
        <v>0</v>
      </c>
      <c r="I151" s="112">
        <f t="shared" si="20"/>
        <v>5418</v>
      </c>
      <c r="J151" s="44">
        <f t="shared" ref="J151" si="23">J152+J162</f>
        <v>0</v>
      </c>
      <c r="K151" s="44">
        <f t="shared" ref="K151" si="24">K152+K162</f>
        <v>0</v>
      </c>
      <c r="L151" s="44">
        <f>L152+L158+L162</f>
        <v>0</v>
      </c>
      <c r="M151" s="44">
        <f t="shared" ref="M151" si="25">M152+M162</f>
        <v>0</v>
      </c>
      <c r="N151" s="97">
        <f>N152+N158+N162</f>
        <v>5418</v>
      </c>
      <c r="O151" s="97"/>
      <c r="P151" s="30"/>
      <c r="Q151" s="127"/>
      <c r="R151" s="44">
        <f>R152+R162</f>
        <v>0</v>
      </c>
      <c r="S151" s="44">
        <f>S152+S162</f>
        <v>0</v>
      </c>
    </row>
    <row r="152" spans="1:19" ht="35.25" customHeight="1" x14ac:dyDescent="0.25">
      <c r="A152" s="6">
        <v>5203</v>
      </c>
      <c r="B152" s="7" t="s">
        <v>13</v>
      </c>
      <c r="C152" s="119">
        <f>C157</f>
        <v>2982</v>
      </c>
      <c r="D152" s="119">
        <f>D157</f>
        <v>2982</v>
      </c>
      <c r="E152" s="116"/>
      <c r="F152" s="148">
        <f t="shared" ref="F152:G152" si="26">F153+F154+F155+F156</f>
        <v>0</v>
      </c>
      <c r="G152" s="92">
        <f t="shared" si="26"/>
        <v>0</v>
      </c>
      <c r="H152" s="92"/>
      <c r="I152" s="112">
        <f t="shared" si="20"/>
        <v>5418</v>
      </c>
      <c r="J152" s="92">
        <f t="shared" ref="J152" si="27">J153+J154+J155+J156</f>
        <v>0</v>
      </c>
      <c r="K152" s="92">
        <f t="shared" ref="K152" si="28">K153+K154+K155+K156</f>
        <v>0</v>
      </c>
      <c r="L152" s="93">
        <f>L153+L154+L155+L156</f>
        <v>0</v>
      </c>
      <c r="M152" s="92">
        <f t="shared" ref="M152" si="29">M153+M154+M155+M156</f>
        <v>0</v>
      </c>
      <c r="N152" s="93">
        <f>N153+N154+N155+N156+N157</f>
        <v>5418</v>
      </c>
      <c r="O152" s="92"/>
      <c r="P152" s="30"/>
      <c r="Q152" s="127"/>
      <c r="R152" s="119">
        <f>R157</f>
        <v>0</v>
      </c>
      <c r="S152" s="116"/>
    </row>
    <row r="153" spans="1:19" ht="54" hidden="1" customHeight="1" x14ac:dyDescent="0.25">
      <c r="A153" s="62"/>
      <c r="B153" s="62"/>
      <c r="C153" s="108"/>
      <c r="D153" s="108"/>
      <c r="E153" s="108"/>
      <c r="F153" s="139"/>
      <c r="G153" s="43"/>
      <c r="I153" s="112"/>
      <c r="J153" s="46"/>
      <c r="K153" s="46"/>
      <c r="L153" s="82"/>
      <c r="M153" s="78"/>
      <c r="N153" s="82"/>
      <c r="O153" s="101"/>
      <c r="P153" s="30"/>
      <c r="Q153" s="127"/>
      <c r="R153" s="108"/>
      <c r="S153" s="108"/>
    </row>
    <row r="154" spans="1:19" ht="30.75" hidden="1" customHeight="1" x14ac:dyDescent="0.25">
      <c r="A154" s="62"/>
      <c r="B154" s="62"/>
      <c r="C154" s="108"/>
      <c r="D154" s="108"/>
      <c r="E154" s="108"/>
      <c r="F154" s="139"/>
      <c r="G154" s="43"/>
      <c r="I154" s="112"/>
      <c r="J154" s="46"/>
      <c r="K154" s="46"/>
      <c r="L154" s="82"/>
      <c r="M154" s="78"/>
      <c r="N154" s="82"/>
      <c r="O154" s="101"/>
      <c r="P154" s="30"/>
      <c r="Q154" s="127"/>
      <c r="R154" s="108"/>
      <c r="S154" s="108"/>
    </row>
    <row r="155" spans="1:19" ht="30.75" hidden="1" customHeight="1" x14ac:dyDescent="0.25">
      <c r="A155" s="62"/>
      <c r="B155" s="62"/>
      <c r="C155" s="108"/>
      <c r="D155" s="108"/>
      <c r="E155" s="108"/>
      <c r="F155" s="139"/>
      <c r="G155" s="43"/>
      <c r="I155" s="112"/>
      <c r="J155" s="46"/>
      <c r="K155" s="46"/>
      <c r="L155" s="82"/>
      <c r="M155" s="78"/>
      <c r="N155" s="82"/>
      <c r="O155" s="101"/>
      <c r="P155" s="30"/>
      <c r="Q155" s="127"/>
      <c r="R155" s="108"/>
      <c r="S155" s="108"/>
    </row>
    <row r="156" spans="1:19" ht="54" hidden="1" customHeight="1" x14ac:dyDescent="0.25">
      <c r="A156" s="62"/>
      <c r="B156" s="62"/>
      <c r="C156" s="108"/>
      <c r="D156" s="108"/>
      <c r="E156" s="108"/>
      <c r="F156" s="139"/>
      <c r="G156" s="43"/>
      <c r="I156" s="112"/>
      <c r="J156" s="46"/>
      <c r="K156" s="46"/>
      <c r="L156" s="82"/>
      <c r="M156" s="78"/>
      <c r="N156" s="82"/>
      <c r="O156" s="101"/>
      <c r="P156" s="30"/>
      <c r="Q156" s="127"/>
      <c r="R156" s="108"/>
      <c r="S156" s="108"/>
    </row>
    <row r="157" spans="1:19" ht="33.75" customHeight="1" x14ac:dyDescent="0.25">
      <c r="A157" s="24">
        <v>21</v>
      </c>
      <c r="B157" s="105" t="s">
        <v>54</v>
      </c>
      <c r="C157" s="161">
        <v>2982</v>
      </c>
      <c r="D157" s="161">
        <v>2982</v>
      </c>
      <c r="E157" s="108"/>
      <c r="F157" s="142"/>
      <c r="G157" s="108"/>
      <c r="I157" s="112">
        <f t="shared" si="20"/>
        <v>5418</v>
      </c>
      <c r="J157" s="46"/>
      <c r="K157" s="46"/>
      <c r="L157" s="82">
        <v>0</v>
      </c>
      <c r="M157" s="78"/>
      <c r="N157" s="111">
        <v>5418</v>
      </c>
      <c r="O157" s="101"/>
      <c r="P157" s="30">
        <v>5418</v>
      </c>
      <c r="Q157" s="127">
        <f t="shared" si="21"/>
        <v>0</v>
      </c>
      <c r="R157" s="161"/>
      <c r="S157" s="108"/>
    </row>
    <row r="158" spans="1:19" ht="33" hidden="1" customHeight="1" x14ac:dyDescent="0.25">
      <c r="A158" s="14">
        <v>5205</v>
      </c>
      <c r="B158" s="7" t="s">
        <v>35</v>
      </c>
      <c r="C158" s="46">
        <f>C159</f>
        <v>0</v>
      </c>
      <c r="D158" s="46"/>
      <c r="E158" s="46"/>
      <c r="F158" s="145">
        <f>F159</f>
        <v>0</v>
      </c>
      <c r="G158" s="45"/>
      <c r="I158" s="112">
        <f t="shared" si="20"/>
        <v>0</v>
      </c>
      <c r="J158" s="46">
        <f>J159</f>
        <v>0</v>
      </c>
      <c r="K158" s="45"/>
      <c r="L158" s="78">
        <f>L161</f>
        <v>0</v>
      </c>
      <c r="M158" s="79"/>
      <c r="N158" s="102"/>
      <c r="O158" s="102"/>
      <c r="P158" s="30"/>
      <c r="Q158" s="127"/>
      <c r="R158" s="46"/>
      <c r="S158" s="46"/>
    </row>
    <row r="159" spans="1:19" ht="27" hidden="1" customHeight="1" x14ac:dyDescent="0.25">
      <c r="A159" s="62"/>
      <c r="B159" s="62"/>
      <c r="C159" s="85"/>
      <c r="D159" s="85"/>
      <c r="E159" s="85"/>
      <c r="F159" s="141"/>
      <c r="G159" s="45"/>
      <c r="I159" s="112">
        <f t="shared" si="20"/>
        <v>0</v>
      </c>
      <c r="J159" s="37"/>
      <c r="K159" s="45"/>
      <c r="L159" s="84"/>
      <c r="M159" s="79"/>
      <c r="N159" s="102"/>
      <c r="O159" s="102"/>
      <c r="P159" s="30"/>
      <c r="Q159" s="127">
        <f t="shared" si="21"/>
        <v>0</v>
      </c>
      <c r="R159" s="85"/>
      <c r="S159" s="85"/>
    </row>
    <row r="160" spans="1:19" ht="27" hidden="1" customHeight="1" x14ac:dyDescent="0.25">
      <c r="A160" s="62"/>
      <c r="B160" s="62"/>
      <c r="C160" s="85"/>
      <c r="D160" s="85"/>
      <c r="E160" s="85"/>
      <c r="F160" s="143"/>
      <c r="G160" s="45"/>
      <c r="I160" s="112">
        <f t="shared" si="20"/>
        <v>0</v>
      </c>
      <c r="J160" s="85"/>
      <c r="K160" s="45"/>
      <c r="L160" s="89"/>
      <c r="M160" s="79"/>
      <c r="N160" s="102"/>
      <c r="O160" s="102"/>
      <c r="P160" s="30"/>
      <c r="Q160" s="127">
        <f t="shared" si="21"/>
        <v>0</v>
      </c>
      <c r="R160" s="85"/>
      <c r="S160" s="85"/>
    </row>
    <row r="161" spans="1:19" ht="27" hidden="1" customHeight="1" x14ac:dyDescent="0.25">
      <c r="A161" s="62"/>
      <c r="B161" s="62"/>
      <c r="C161" s="85"/>
      <c r="D161" s="85"/>
      <c r="E161" s="85"/>
      <c r="F161" s="143"/>
      <c r="G161" s="45"/>
      <c r="I161" s="112"/>
      <c r="J161" s="85"/>
      <c r="K161" s="45"/>
      <c r="L161" s="82"/>
      <c r="M161" s="79"/>
      <c r="N161" s="102"/>
      <c r="O161" s="102"/>
      <c r="P161" s="30"/>
      <c r="Q161" s="127"/>
      <c r="R161" s="85"/>
      <c r="S161" s="85"/>
    </row>
    <row r="162" spans="1:19" ht="33" hidden="1" customHeight="1" x14ac:dyDescent="0.25">
      <c r="A162" s="14">
        <v>5206</v>
      </c>
      <c r="B162" s="7" t="s">
        <v>10</v>
      </c>
      <c r="C162" s="119">
        <f>C163+C164+C165</f>
        <v>0</v>
      </c>
      <c r="D162" s="119">
        <f>D163+D164+D165</f>
        <v>0</v>
      </c>
      <c r="E162" s="116"/>
      <c r="F162" s="148">
        <f>F163+F165</f>
        <v>0</v>
      </c>
      <c r="G162" s="92">
        <f>G163+G165</f>
        <v>0</v>
      </c>
      <c r="I162" s="112">
        <f t="shared" si="20"/>
        <v>0</v>
      </c>
      <c r="J162" s="92">
        <f>J163+J165</f>
        <v>0</v>
      </c>
      <c r="K162" s="92">
        <f>K163+K165</f>
        <v>0</v>
      </c>
      <c r="L162" s="102">
        <f>L163+L165</f>
        <v>0</v>
      </c>
      <c r="M162" s="92">
        <f>M163+M165</f>
        <v>0</v>
      </c>
      <c r="N162" s="102">
        <f>N163+N165+N169+N170+N171+N172</f>
        <v>0</v>
      </c>
      <c r="O162" s="92"/>
      <c r="P162" s="30"/>
      <c r="Q162" s="127"/>
      <c r="R162" s="119">
        <f>R163+R164+R165</f>
        <v>0</v>
      </c>
      <c r="S162" s="116"/>
    </row>
    <row r="163" spans="1:19" ht="29.25" hidden="1" customHeight="1" x14ac:dyDescent="0.25">
      <c r="A163" s="62"/>
      <c r="B163" s="55"/>
      <c r="C163" s="108"/>
      <c r="D163" s="108"/>
      <c r="E163" s="108"/>
      <c r="F163" s="139"/>
      <c r="G163" s="43"/>
      <c r="I163" s="112"/>
      <c r="J163" s="43"/>
      <c r="K163" s="37"/>
      <c r="L163" s="82"/>
      <c r="M163" s="70"/>
      <c r="N163" s="82"/>
      <c r="O163" s="70"/>
      <c r="P163" s="30"/>
      <c r="Q163" s="127"/>
      <c r="R163" s="108"/>
      <c r="S163" s="108"/>
    </row>
    <row r="164" spans="1:19" ht="29.25" hidden="1" customHeight="1" x14ac:dyDescent="0.25">
      <c r="A164" s="62"/>
      <c r="B164" s="55"/>
      <c r="C164" s="159"/>
      <c r="D164" s="159"/>
      <c r="E164" s="108"/>
      <c r="F164" s="139"/>
      <c r="G164" s="43"/>
      <c r="I164" s="112"/>
      <c r="J164" s="43"/>
      <c r="K164" s="37"/>
      <c r="L164" s="82"/>
      <c r="M164" s="70"/>
      <c r="N164" s="82"/>
      <c r="O164" s="70"/>
      <c r="P164" s="30"/>
      <c r="Q164" s="127"/>
      <c r="R164" s="159"/>
      <c r="S164" s="108"/>
    </row>
    <row r="165" spans="1:19" ht="33" hidden="1" customHeight="1" x14ac:dyDescent="0.25">
      <c r="A165" s="24"/>
      <c r="B165" s="105"/>
      <c r="C165" s="158"/>
      <c r="D165" s="158"/>
      <c r="E165" s="108"/>
      <c r="F165" s="139"/>
      <c r="G165" s="43"/>
      <c r="I165" s="112"/>
      <c r="J165" s="43"/>
      <c r="K165" s="37"/>
      <c r="L165" s="82"/>
      <c r="M165" s="70"/>
      <c r="N165" s="82"/>
      <c r="O165" s="70"/>
      <c r="P165" s="30"/>
      <c r="Q165" s="127"/>
      <c r="R165" s="158"/>
      <c r="S165" s="108"/>
    </row>
    <row r="166" spans="1:19" ht="27.75" hidden="1" customHeight="1" x14ac:dyDescent="0.25">
      <c r="A166" s="34">
        <v>5219</v>
      </c>
      <c r="B166" s="34" t="s">
        <v>21</v>
      </c>
      <c r="C166" s="117">
        <f>C167</f>
        <v>0</v>
      </c>
      <c r="D166" s="117"/>
      <c r="E166" s="117"/>
      <c r="F166" s="149">
        <f>F167</f>
        <v>0</v>
      </c>
      <c r="G166" s="6">
        <f>G167</f>
        <v>0</v>
      </c>
      <c r="I166" s="112">
        <f t="shared" si="20"/>
        <v>0</v>
      </c>
      <c r="J166" s="6">
        <f>J167</f>
        <v>0</v>
      </c>
      <c r="K166" s="6">
        <f>K167</f>
        <v>0</v>
      </c>
      <c r="L166" s="81">
        <f>L167</f>
        <v>0</v>
      </c>
      <c r="M166" s="81">
        <f>M167</f>
        <v>0</v>
      </c>
      <c r="N166" s="81"/>
      <c r="O166" s="81"/>
      <c r="P166" s="30"/>
      <c r="Q166" s="127">
        <f t="shared" si="21"/>
        <v>0</v>
      </c>
      <c r="R166"/>
    </row>
    <row r="167" spans="1:19" ht="18.75" hidden="1" customHeight="1" x14ac:dyDescent="0.25">
      <c r="A167" s="25"/>
      <c r="B167" s="5"/>
      <c r="C167" s="118"/>
      <c r="D167" s="118"/>
      <c r="E167" s="118"/>
      <c r="F167" s="136"/>
      <c r="G167" s="21"/>
      <c r="I167" s="112">
        <f t="shared" si="20"/>
        <v>0</v>
      </c>
      <c r="J167" s="21"/>
      <c r="K167" s="21"/>
      <c r="L167" s="67"/>
      <c r="M167" s="67"/>
      <c r="N167" s="67"/>
      <c r="O167" s="67"/>
      <c r="P167" s="30"/>
      <c r="Q167" s="127">
        <f t="shared" si="21"/>
        <v>0</v>
      </c>
      <c r="R167"/>
    </row>
    <row r="168" spans="1:19" ht="16.5" hidden="1" customHeight="1" x14ac:dyDescent="0.25">
      <c r="A168" s="5"/>
      <c r="B168" s="5"/>
      <c r="C168" s="109"/>
      <c r="D168" s="109"/>
      <c r="E168" s="109"/>
      <c r="F168" s="141"/>
      <c r="G168" s="37"/>
      <c r="I168" s="112">
        <f t="shared" si="20"/>
        <v>0</v>
      </c>
      <c r="J168" s="37"/>
      <c r="K168" s="37"/>
      <c r="L168" s="70"/>
      <c r="M168" s="70"/>
      <c r="N168" s="70"/>
      <c r="O168" s="70"/>
      <c r="P168" s="30"/>
      <c r="Q168" s="127">
        <f t="shared" si="21"/>
        <v>0</v>
      </c>
      <c r="R168"/>
    </row>
    <row r="169" spans="1:19" ht="30.75" hidden="1" customHeight="1" x14ac:dyDescent="0.25">
      <c r="A169" s="62"/>
      <c r="B169" s="62"/>
      <c r="C169" s="109"/>
      <c r="D169" s="109"/>
      <c r="E169" s="109"/>
      <c r="F169" s="143"/>
      <c r="G169" s="85"/>
      <c r="I169" s="112"/>
      <c r="J169" s="85"/>
      <c r="K169" s="85"/>
      <c r="L169" s="110"/>
      <c r="M169" s="110"/>
      <c r="N169" s="103"/>
      <c r="O169" s="70"/>
      <c r="P169" s="30"/>
      <c r="Q169" s="127"/>
      <c r="R169"/>
    </row>
    <row r="170" spans="1:19" ht="34.5" hidden="1" customHeight="1" x14ac:dyDescent="0.25">
      <c r="A170" s="62"/>
      <c r="B170" s="62"/>
      <c r="C170" s="109"/>
      <c r="D170" s="109"/>
      <c r="E170" s="109"/>
      <c r="F170" s="143"/>
      <c r="G170" s="85"/>
      <c r="I170" s="112"/>
      <c r="J170" s="85"/>
      <c r="K170" s="85"/>
      <c r="L170" s="110"/>
      <c r="M170" s="110"/>
      <c r="N170" s="103"/>
      <c r="O170" s="70"/>
      <c r="P170" s="30"/>
      <c r="Q170" s="127"/>
      <c r="R170"/>
    </row>
    <row r="171" spans="1:19" ht="32.25" hidden="1" customHeight="1" x14ac:dyDescent="0.25">
      <c r="A171" s="62"/>
      <c r="B171" s="62"/>
      <c r="C171" s="109"/>
      <c r="D171" s="109"/>
      <c r="E171" s="109"/>
      <c r="F171" s="143"/>
      <c r="G171" s="85"/>
      <c r="I171" s="112"/>
      <c r="J171" s="85"/>
      <c r="K171" s="85"/>
      <c r="L171" s="110"/>
      <c r="M171" s="110"/>
      <c r="N171" s="103"/>
      <c r="O171" s="70"/>
      <c r="P171" s="30"/>
      <c r="Q171" s="127"/>
      <c r="R171"/>
    </row>
    <row r="172" spans="1:19" ht="37.5" hidden="1" customHeight="1" x14ac:dyDescent="0.25">
      <c r="A172" s="62"/>
      <c r="B172" s="62"/>
      <c r="C172" s="109"/>
      <c r="D172" s="109"/>
      <c r="E172" s="109"/>
      <c r="F172" s="143"/>
      <c r="G172" s="85"/>
      <c r="I172" s="112"/>
      <c r="J172" s="85"/>
      <c r="K172" s="85"/>
      <c r="L172" s="110"/>
      <c r="M172" s="110"/>
      <c r="N172" s="103"/>
      <c r="O172" s="70"/>
      <c r="P172" s="30"/>
      <c r="Q172" s="127"/>
      <c r="R172"/>
    </row>
    <row r="173" spans="1:19" ht="34.5" hidden="1" customHeight="1" x14ac:dyDescent="0.25">
      <c r="A173" s="197" t="s">
        <v>11</v>
      </c>
      <c r="B173" s="197"/>
      <c r="C173" s="44">
        <f>C174</f>
        <v>0</v>
      </c>
      <c r="D173" s="44"/>
      <c r="E173" s="44"/>
      <c r="F173" s="145">
        <f t="shared" ref="F173:G173" si="30">F174</f>
        <v>0</v>
      </c>
      <c r="G173" s="44">
        <f t="shared" si="30"/>
        <v>0</v>
      </c>
      <c r="I173" s="112">
        <f t="shared" si="20"/>
        <v>0</v>
      </c>
      <c r="J173" s="44">
        <f t="shared" ref="J173:K173" si="31">J174+J177</f>
        <v>0</v>
      </c>
      <c r="K173" s="44">
        <f t="shared" si="31"/>
        <v>0</v>
      </c>
      <c r="L173" s="44">
        <f>L174+L177</f>
        <v>0</v>
      </c>
      <c r="M173" s="44">
        <f>M174+M177</f>
        <v>0</v>
      </c>
      <c r="N173" s="44">
        <f>N174+N177</f>
        <v>0</v>
      </c>
      <c r="O173" s="97"/>
      <c r="P173" s="30"/>
      <c r="Q173" s="127"/>
      <c r="R173"/>
    </row>
    <row r="174" spans="1:19" ht="34.5" hidden="1" customHeight="1" x14ac:dyDescent="0.25">
      <c r="A174" s="6">
        <v>5203</v>
      </c>
      <c r="B174" s="7" t="s">
        <v>13</v>
      </c>
      <c r="C174" s="119">
        <f>C175+C176</f>
        <v>0</v>
      </c>
      <c r="D174" s="119"/>
      <c r="E174" s="119"/>
      <c r="F174" s="150">
        <f t="shared" ref="F174:G174" si="32">F175+F176</f>
        <v>0</v>
      </c>
      <c r="G174" s="93">
        <f t="shared" si="32"/>
        <v>0</v>
      </c>
      <c r="I174" s="112">
        <f t="shared" si="20"/>
        <v>0</v>
      </c>
      <c r="J174" s="93">
        <f t="shared" ref="J174:M174" si="33">J175+J176</f>
        <v>0</v>
      </c>
      <c r="K174" s="93">
        <f t="shared" si="33"/>
        <v>0</v>
      </c>
      <c r="L174" s="93">
        <f t="shared" si="33"/>
        <v>0</v>
      </c>
      <c r="M174" s="93">
        <f t="shared" si="33"/>
        <v>0</v>
      </c>
      <c r="N174" s="93">
        <f t="shared" ref="N174" si="34">N175+N176</f>
        <v>0</v>
      </c>
      <c r="O174" s="93"/>
      <c r="P174" s="30"/>
      <c r="Q174" s="127"/>
      <c r="R174"/>
    </row>
    <row r="175" spans="1:19" ht="28.5" hidden="1" customHeight="1" x14ac:dyDescent="0.25">
      <c r="A175" s="62"/>
      <c r="B175" s="62"/>
      <c r="C175" s="108"/>
      <c r="D175" s="108"/>
      <c r="E175" s="108"/>
      <c r="F175" s="139"/>
      <c r="G175" s="43"/>
      <c r="I175" s="112"/>
      <c r="J175" s="43"/>
      <c r="K175" s="43"/>
      <c r="L175" s="90"/>
      <c r="M175" s="69"/>
      <c r="N175" s="90"/>
      <c r="O175" s="69"/>
      <c r="P175" s="30"/>
      <c r="Q175" s="127"/>
      <c r="R175"/>
    </row>
    <row r="176" spans="1:19" ht="27" hidden="1" customHeight="1" x14ac:dyDescent="0.25">
      <c r="A176" s="62"/>
      <c r="B176" s="62"/>
      <c r="C176" s="108"/>
      <c r="D176" s="108"/>
      <c r="E176" s="108"/>
      <c r="F176" s="139"/>
      <c r="G176" s="43"/>
      <c r="I176" s="112"/>
      <c r="J176" s="43"/>
      <c r="K176" s="43"/>
      <c r="L176" s="82"/>
      <c r="M176" s="78"/>
      <c r="N176" s="82"/>
      <c r="O176" s="101"/>
      <c r="P176" s="30"/>
      <c r="Q176" s="127"/>
      <c r="R176"/>
    </row>
    <row r="177" spans="1:21" ht="33.75" hidden="1" customHeight="1" x14ac:dyDescent="0.25">
      <c r="A177" s="6">
        <v>5219</v>
      </c>
      <c r="B177" s="7" t="s">
        <v>43</v>
      </c>
      <c r="C177" s="46">
        <f>C179+C180</f>
        <v>0</v>
      </c>
      <c r="D177" s="46"/>
      <c r="E177" s="46"/>
      <c r="F177" s="145">
        <f>F179+F180</f>
        <v>0</v>
      </c>
      <c r="G177" s="46"/>
      <c r="I177" s="112">
        <f t="shared" si="20"/>
        <v>0</v>
      </c>
      <c r="J177" s="94">
        <f>J179+J180</f>
        <v>0</v>
      </c>
      <c r="K177" s="46"/>
      <c r="L177" s="78">
        <f>L178</f>
        <v>0</v>
      </c>
      <c r="M177" s="78"/>
      <c r="N177" s="78">
        <f>N178</f>
        <v>0</v>
      </c>
      <c r="O177" s="101"/>
      <c r="P177" s="30"/>
      <c r="Q177" s="127"/>
      <c r="R177"/>
    </row>
    <row r="178" spans="1:21" ht="31.5" hidden="1" customHeight="1" x14ac:dyDescent="0.25">
      <c r="A178" s="62"/>
      <c r="B178" s="62"/>
      <c r="C178" s="108"/>
      <c r="D178" s="108"/>
      <c r="E178" s="108"/>
      <c r="F178" s="139"/>
      <c r="G178" s="43"/>
      <c r="I178" s="112"/>
      <c r="J178" s="43"/>
      <c r="K178" s="43"/>
      <c r="L178" s="82"/>
      <c r="M178" s="91"/>
      <c r="N178" s="82"/>
      <c r="O178" s="91"/>
      <c r="P178" s="30"/>
      <c r="Q178" s="127"/>
      <c r="R178"/>
    </row>
    <row r="179" spans="1:21" ht="27.75" hidden="1" customHeight="1" x14ac:dyDescent="0.25">
      <c r="A179" s="25"/>
      <c r="B179" s="55"/>
      <c r="C179" s="54"/>
      <c r="D179" s="54"/>
      <c r="E179" s="54"/>
      <c r="F179" s="146"/>
      <c r="G179" s="46"/>
      <c r="I179" s="112">
        <f t="shared" si="20"/>
        <v>0</v>
      </c>
      <c r="J179" s="95"/>
      <c r="K179" s="46"/>
      <c r="L179" s="82"/>
      <c r="M179" s="78"/>
      <c r="N179" s="101"/>
      <c r="O179" s="101"/>
      <c r="P179" s="30"/>
      <c r="Q179" s="127">
        <f t="shared" si="21"/>
        <v>0</v>
      </c>
      <c r="R179"/>
    </row>
    <row r="180" spans="1:21" ht="27.75" hidden="1" customHeight="1" x14ac:dyDescent="0.25">
      <c r="A180" s="6">
        <v>5206</v>
      </c>
      <c r="B180" s="7" t="s">
        <v>10</v>
      </c>
      <c r="C180" s="120">
        <f>C181+C182</f>
        <v>0</v>
      </c>
      <c r="D180" s="120"/>
      <c r="E180" s="120"/>
      <c r="F180" s="151">
        <f>F181+F182</f>
        <v>0</v>
      </c>
      <c r="G180" s="47">
        <f t="shared" ref="G180" si="35">G181+G182</f>
        <v>0</v>
      </c>
      <c r="I180" s="112">
        <f t="shared" si="20"/>
        <v>0</v>
      </c>
      <c r="J180" s="47">
        <f>J181+J182</f>
        <v>0</v>
      </c>
      <c r="K180" s="47">
        <f t="shared" ref="K180:M180" si="36">K181+K182</f>
        <v>0</v>
      </c>
      <c r="L180" s="83">
        <f>L181+L182</f>
        <v>0</v>
      </c>
      <c r="M180" s="83">
        <f t="shared" si="36"/>
        <v>0</v>
      </c>
      <c r="N180" s="83"/>
      <c r="O180" s="83"/>
      <c r="P180" s="30"/>
      <c r="Q180" s="127">
        <f t="shared" si="21"/>
        <v>0</v>
      </c>
      <c r="R180"/>
    </row>
    <row r="181" spans="1:21" ht="24" hidden="1" customHeight="1" x14ac:dyDescent="0.25">
      <c r="A181" s="62"/>
      <c r="B181" s="62"/>
      <c r="C181" s="108"/>
      <c r="D181" s="108"/>
      <c r="E181" s="108"/>
      <c r="F181" s="139"/>
      <c r="G181" s="37"/>
      <c r="I181" s="112">
        <f t="shared" si="20"/>
        <v>0</v>
      </c>
      <c r="J181" s="43"/>
      <c r="K181" s="37"/>
      <c r="L181" s="88"/>
      <c r="M181" s="70"/>
      <c r="N181" s="70"/>
      <c r="O181" s="70"/>
      <c r="P181" s="30"/>
      <c r="Q181" s="127">
        <f t="shared" si="21"/>
        <v>0</v>
      </c>
      <c r="R181"/>
      <c r="S181" s="35"/>
      <c r="T181" s="35"/>
      <c r="U181" s="35"/>
    </row>
    <row r="182" spans="1:21" ht="15" hidden="1" customHeight="1" x14ac:dyDescent="0.25">
      <c r="A182" s="24"/>
      <c r="B182" s="5"/>
      <c r="C182" s="108"/>
      <c r="D182" s="108"/>
      <c r="E182" s="108"/>
      <c r="F182" s="141"/>
      <c r="G182" s="37"/>
      <c r="I182" s="112">
        <f t="shared" si="20"/>
        <v>0</v>
      </c>
      <c r="J182" s="37"/>
      <c r="K182" s="37"/>
      <c r="L182" s="70"/>
      <c r="M182" s="70"/>
      <c r="N182" s="70"/>
      <c r="O182" s="70"/>
      <c r="P182" s="30"/>
      <c r="Q182" s="127">
        <f t="shared" si="21"/>
        <v>0</v>
      </c>
      <c r="R182"/>
      <c r="S182" s="35"/>
    </row>
    <row r="183" spans="1:21" ht="23.25" hidden="1" customHeight="1" x14ac:dyDescent="0.25">
      <c r="A183" s="197" t="s">
        <v>27</v>
      </c>
      <c r="B183" s="197" t="s">
        <v>8</v>
      </c>
      <c r="C183" s="121">
        <f>C184+C186+C190</f>
        <v>0</v>
      </c>
      <c r="D183" s="121"/>
      <c r="E183" s="121"/>
      <c r="F183" s="152">
        <f t="shared" ref="F183:M183" si="37">F184+F186+F190</f>
        <v>0</v>
      </c>
      <c r="G183" s="59">
        <f t="shared" si="37"/>
        <v>0</v>
      </c>
      <c r="I183" s="112">
        <f t="shared" si="20"/>
        <v>0</v>
      </c>
      <c r="J183" s="59">
        <f t="shared" si="37"/>
        <v>0</v>
      </c>
      <c r="K183" s="59">
        <f t="shared" si="37"/>
        <v>0</v>
      </c>
      <c r="L183" s="59">
        <f t="shared" si="37"/>
        <v>0</v>
      </c>
      <c r="M183" s="59">
        <f t="shared" si="37"/>
        <v>0</v>
      </c>
      <c r="N183" s="59">
        <f t="shared" ref="N183" si="38">N184+N186+N190</f>
        <v>0</v>
      </c>
      <c r="O183" s="59"/>
      <c r="P183" s="30"/>
      <c r="Q183" s="127"/>
      <c r="R183"/>
    </row>
    <row r="184" spans="1:21" ht="15" hidden="1" customHeight="1" x14ac:dyDescent="0.25">
      <c r="A184" s="6">
        <v>5203</v>
      </c>
      <c r="B184" s="7" t="s">
        <v>13</v>
      </c>
      <c r="C184" s="119">
        <f>C185</f>
        <v>0</v>
      </c>
      <c r="D184" s="119"/>
      <c r="E184" s="119"/>
      <c r="F184" s="150">
        <f t="shared" ref="F184:N184" si="39">F185</f>
        <v>0</v>
      </c>
      <c r="G184" s="93">
        <f t="shared" si="39"/>
        <v>0</v>
      </c>
      <c r="I184" s="112">
        <f t="shared" si="20"/>
        <v>0</v>
      </c>
      <c r="J184" s="93">
        <f t="shared" si="39"/>
        <v>0</v>
      </c>
      <c r="K184" s="93">
        <f t="shared" si="39"/>
        <v>0</v>
      </c>
      <c r="L184" s="93">
        <f t="shared" si="39"/>
        <v>0</v>
      </c>
      <c r="M184" s="93">
        <f t="shared" si="39"/>
        <v>0</v>
      </c>
      <c r="N184" s="93">
        <f t="shared" si="39"/>
        <v>0</v>
      </c>
      <c r="O184" s="93"/>
      <c r="P184" s="30"/>
      <c r="Q184" s="127"/>
      <c r="R184"/>
    </row>
    <row r="185" spans="1:21" ht="16.5" hidden="1" customHeight="1" x14ac:dyDescent="0.25">
      <c r="A185" s="62"/>
      <c r="B185" s="62"/>
      <c r="C185" s="108"/>
      <c r="D185" s="108"/>
      <c r="E185" s="108"/>
      <c r="F185" s="139"/>
      <c r="G185" s="43"/>
      <c r="I185" s="112"/>
      <c r="J185" s="43"/>
      <c r="K185" s="43"/>
      <c r="L185" s="80"/>
      <c r="M185" s="70"/>
      <c r="N185" s="80"/>
      <c r="O185" s="70"/>
      <c r="P185" s="52"/>
      <c r="Q185" s="127"/>
      <c r="R185"/>
    </row>
    <row r="186" spans="1:21" ht="30" hidden="1" x14ac:dyDescent="0.25">
      <c r="A186" s="6">
        <v>5206</v>
      </c>
      <c r="B186" s="7" t="s">
        <v>10</v>
      </c>
      <c r="C186" s="119">
        <f>C187+C188</f>
        <v>0</v>
      </c>
      <c r="D186" s="119"/>
      <c r="E186" s="119"/>
      <c r="F186" s="150">
        <f>F187+F188</f>
        <v>0</v>
      </c>
      <c r="G186" s="92"/>
      <c r="H186" s="43"/>
      <c r="I186" s="112">
        <f t="shared" si="20"/>
        <v>0</v>
      </c>
      <c r="J186" s="93">
        <f t="shared" ref="J186:M186" si="40">J187+J188</f>
        <v>0</v>
      </c>
      <c r="K186" s="93">
        <f t="shared" si="40"/>
        <v>0</v>
      </c>
      <c r="L186" s="93">
        <f t="shared" si="40"/>
        <v>0</v>
      </c>
      <c r="M186" s="93">
        <f t="shared" si="40"/>
        <v>0</v>
      </c>
      <c r="N186" s="93">
        <f t="shared" ref="N186" si="41">N187+N188</f>
        <v>0</v>
      </c>
      <c r="O186" s="93"/>
      <c r="P186" s="30"/>
      <c r="Q186" s="127"/>
      <c r="R186"/>
    </row>
    <row r="187" spans="1:21" ht="27.75" hidden="1" customHeight="1" x14ac:dyDescent="0.25">
      <c r="A187" s="24"/>
      <c r="B187" s="55"/>
      <c r="C187" s="108"/>
      <c r="D187" s="108"/>
      <c r="E187" s="108"/>
      <c r="F187" s="139"/>
      <c r="G187" s="37"/>
      <c r="H187" s="57"/>
      <c r="I187" s="112"/>
      <c r="J187" s="43"/>
      <c r="K187" s="37"/>
      <c r="L187" s="69"/>
      <c r="M187" s="70"/>
      <c r="N187" s="69"/>
      <c r="O187" s="70"/>
      <c r="P187" s="30"/>
      <c r="Q187" s="127"/>
      <c r="R187"/>
    </row>
    <row r="188" spans="1:21" ht="27.75" hidden="1" customHeight="1" x14ac:dyDescent="0.25">
      <c r="A188" s="62"/>
      <c r="B188" s="62"/>
      <c r="C188" s="108"/>
      <c r="D188" s="108"/>
      <c r="E188" s="108"/>
      <c r="F188" s="139"/>
      <c r="G188" s="37"/>
      <c r="H188" s="61"/>
      <c r="I188" s="112"/>
      <c r="J188" s="43"/>
      <c r="K188" s="37"/>
      <c r="L188" s="88"/>
      <c r="M188" s="70"/>
      <c r="N188" s="88"/>
      <c r="O188" s="70"/>
      <c r="P188" s="30"/>
      <c r="Q188" s="127"/>
      <c r="R188"/>
    </row>
    <row r="189" spans="1:21" ht="42.75" hidden="1" customHeight="1" x14ac:dyDescent="0.25">
      <c r="A189" s="62"/>
      <c r="B189" s="55"/>
      <c r="C189" s="108"/>
      <c r="D189" s="108"/>
      <c r="E189" s="108"/>
      <c r="F189" s="139"/>
      <c r="G189" s="37"/>
      <c r="H189" s="61"/>
      <c r="I189" s="112">
        <f t="shared" si="20"/>
        <v>0</v>
      </c>
      <c r="J189" s="43"/>
      <c r="K189" s="37"/>
      <c r="L189" s="69"/>
      <c r="M189" s="70"/>
      <c r="N189" s="69"/>
      <c r="O189" s="70"/>
      <c r="P189" s="30"/>
      <c r="Q189" s="127">
        <f t="shared" si="21"/>
        <v>0</v>
      </c>
      <c r="R189"/>
    </row>
    <row r="190" spans="1:21" ht="20.25" hidden="1" customHeight="1" x14ac:dyDescent="0.25">
      <c r="A190" s="7" t="s">
        <v>36</v>
      </c>
      <c r="B190" s="7" t="s">
        <v>37</v>
      </c>
      <c r="C190" s="116"/>
      <c r="D190" s="116"/>
      <c r="E190" s="116"/>
      <c r="F190" s="148"/>
      <c r="G190" s="92"/>
      <c r="H190" s="43"/>
      <c r="I190" s="112">
        <f t="shared" si="20"/>
        <v>0</v>
      </c>
      <c r="J190" s="93">
        <f t="shared" ref="J190:M190" si="42">J191+J199</f>
        <v>0</v>
      </c>
      <c r="K190" s="93">
        <f t="shared" si="42"/>
        <v>0</v>
      </c>
      <c r="L190" s="93">
        <f t="shared" si="42"/>
        <v>0</v>
      </c>
      <c r="M190" s="93">
        <f t="shared" si="42"/>
        <v>0</v>
      </c>
      <c r="N190" s="93">
        <f t="shared" ref="N190" si="43">N191+N199</f>
        <v>0</v>
      </c>
      <c r="O190" s="93"/>
      <c r="P190" s="30"/>
      <c r="Q190" s="127"/>
      <c r="R190"/>
    </row>
    <row r="191" spans="1:21" ht="27.75" hidden="1" customHeight="1" x14ac:dyDescent="0.25">
      <c r="A191" s="24"/>
      <c r="B191" s="55"/>
      <c r="C191" s="108"/>
      <c r="D191" s="108"/>
      <c r="E191" s="108"/>
      <c r="F191" s="139"/>
      <c r="G191" s="53"/>
      <c r="I191" s="112"/>
      <c r="J191" s="43"/>
      <c r="K191" s="53"/>
      <c r="L191" s="69"/>
      <c r="M191" s="84"/>
      <c r="N191" s="69"/>
      <c r="O191" s="84"/>
      <c r="P191" s="30"/>
      <c r="Q191" s="127"/>
      <c r="R191"/>
    </row>
    <row r="192" spans="1:21" ht="31.5" hidden="1" customHeight="1" x14ac:dyDescent="0.25">
      <c r="A192" s="3" t="s">
        <v>29</v>
      </c>
      <c r="B192" s="3" t="s">
        <v>30</v>
      </c>
      <c r="C192" s="122">
        <f>C193+C196</f>
        <v>0</v>
      </c>
      <c r="D192" s="122"/>
      <c r="E192" s="122"/>
      <c r="F192" s="153">
        <f>F193+F196</f>
        <v>0</v>
      </c>
      <c r="G192" s="31">
        <f>G196</f>
        <v>0</v>
      </c>
      <c r="I192" s="112">
        <f t="shared" si="20"/>
        <v>0</v>
      </c>
      <c r="J192" s="86"/>
      <c r="K192" s="86"/>
      <c r="L192" s="87"/>
      <c r="M192" s="87"/>
      <c r="N192" s="87"/>
      <c r="O192" s="87"/>
      <c r="P192" s="30"/>
      <c r="Q192" s="127">
        <f t="shared" si="21"/>
        <v>0</v>
      </c>
      <c r="R192"/>
    </row>
    <row r="193" spans="1:19" ht="31.5" hidden="1" customHeight="1" x14ac:dyDescent="0.25">
      <c r="A193" s="199" t="s">
        <v>19</v>
      </c>
      <c r="B193" s="199" t="s">
        <v>26</v>
      </c>
      <c r="C193" s="122">
        <f>C194</f>
        <v>0</v>
      </c>
      <c r="D193" s="122"/>
      <c r="E193" s="122"/>
      <c r="F193" s="153">
        <f>F194</f>
        <v>0</v>
      </c>
      <c r="G193" s="31"/>
      <c r="I193" s="112">
        <f t="shared" si="20"/>
        <v>0</v>
      </c>
      <c r="J193" s="86"/>
      <c r="K193" s="86"/>
      <c r="L193" s="87"/>
      <c r="M193" s="87"/>
      <c r="N193" s="87"/>
      <c r="O193" s="87"/>
      <c r="P193" s="30"/>
      <c r="Q193" s="127">
        <f t="shared" si="21"/>
        <v>0</v>
      </c>
      <c r="R193"/>
    </row>
    <row r="194" spans="1:19" ht="31.5" hidden="1" customHeight="1" x14ac:dyDescent="0.25">
      <c r="A194" s="7" t="s">
        <v>33</v>
      </c>
      <c r="B194" s="7" t="s">
        <v>34</v>
      </c>
      <c r="C194" s="123">
        <f>C195</f>
        <v>0</v>
      </c>
      <c r="D194" s="123"/>
      <c r="E194" s="123"/>
      <c r="F194" s="153">
        <f>F195</f>
        <v>0</v>
      </c>
      <c r="G194" s="48"/>
      <c r="I194" s="112">
        <f t="shared" si="20"/>
        <v>0</v>
      </c>
      <c r="J194" s="86"/>
      <c r="K194" s="86"/>
      <c r="L194" s="87"/>
      <c r="M194" s="87"/>
      <c r="N194" s="87"/>
      <c r="O194" s="87"/>
      <c r="P194" s="30"/>
      <c r="Q194" s="127">
        <f t="shared" si="21"/>
        <v>0</v>
      </c>
      <c r="R194"/>
    </row>
    <row r="195" spans="1:19" ht="21.75" hidden="1" customHeight="1" x14ac:dyDescent="0.25">
      <c r="A195" s="24"/>
      <c r="B195" s="5"/>
      <c r="C195" s="124"/>
      <c r="D195" s="124"/>
      <c r="E195" s="124"/>
      <c r="F195" s="154"/>
      <c r="G195" s="30"/>
      <c r="I195" s="112">
        <f t="shared" si="20"/>
        <v>0</v>
      </c>
      <c r="J195" s="86"/>
      <c r="K195" s="86"/>
      <c r="L195" s="87"/>
      <c r="M195" s="87"/>
      <c r="N195" s="87"/>
      <c r="O195" s="87"/>
      <c r="P195" s="30"/>
      <c r="Q195" s="127">
        <f t="shared" si="21"/>
        <v>0</v>
      </c>
      <c r="R195"/>
    </row>
    <row r="196" spans="1:19" ht="48" hidden="1" customHeight="1" x14ac:dyDescent="0.25">
      <c r="A196" s="199" t="s">
        <v>12</v>
      </c>
      <c r="B196" s="199"/>
      <c r="C196" s="114">
        <f t="shared" ref="C196:G197" si="44">C197</f>
        <v>0</v>
      </c>
      <c r="D196" s="114"/>
      <c r="E196" s="114"/>
      <c r="F196" s="141">
        <f t="shared" si="44"/>
        <v>0</v>
      </c>
      <c r="G196" s="40">
        <f t="shared" si="44"/>
        <v>0</v>
      </c>
      <c r="I196" s="112">
        <f t="shared" si="20"/>
        <v>0</v>
      </c>
      <c r="J196" s="86"/>
      <c r="K196" s="86"/>
      <c r="L196" s="87"/>
      <c r="M196" s="87"/>
      <c r="N196" s="87"/>
      <c r="O196" s="87"/>
      <c r="P196" s="30"/>
      <c r="Q196" s="127">
        <f t="shared" si="21"/>
        <v>0</v>
      </c>
      <c r="R196"/>
    </row>
    <row r="197" spans="1:19" ht="31.5" hidden="1" customHeight="1" x14ac:dyDescent="0.25">
      <c r="A197" s="6" t="s">
        <v>31</v>
      </c>
      <c r="B197" s="7" t="s">
        <v>32</v>
      </c>
      <c r="C197" s="108">
        <f t="shared" si="44"/>
        <v>0</v>
      </c>
      <c r="D197" s="108"/>
      <c r="E197" s="108"/>
      <c r="F197" s="139">
        <f t="shared" si="44"/>
        <v>0</v>
      </c>
      <c r="G197" s="43">
        <f t="shared" si="44"/>
        <v>0</v>
      </c>
      <c r="I197" s="112">
        <f t="shared" si="20"/>
        <v>0</v>
      </c>
      <c r="J197" s="86"/>
      <c r="K197" s="86"/>
      <c r="L197" s="87"/>
      <c r="M197" s="87"/>
      <c r="N197" s="87"/>
      <c r="O197" s="87"/>
      <c r="P197" s="30"/>
      <c r="Q197" s="127">
        <f t="shared" si="21"/>
        <v>0</v>
      </c>
      <c r="R197"/>
    </row>
    <row r="198" spans="1:19" ht="9" hidden="1" customHeight="1" x14ac:dyDescent="0.25">
      <c r="A198" s="24"/>
      <c r="B198" s="5"/>
      <c r="C198" s="108"/>
      <c r="D198" s="108"/>
      <c r="E198" s="108"/>
      <c r="F198" s="139"/>
      <c r="G198" s="43"/>
      <c r="I198" s="112">
        <f t="shared" si="20"/>
        <v>0</v>
      </c>
      <c r="J198" s="86"/>
      <c r="K198" s="86"/>
      <c r="L198" s="87"/>
      <c r="M198" s="87"/>
      <c r="N198" s="87"/>
      <c r="O198" s="87"/>
      <c r="P198" s="30"/>
      <c r="Q198" s="127">
        <f t="shared" si="21"/>
        <v>0</v>
      </c>
      <c r="R198"/>
      <c r="S198" s="35"/>
    </row>
    <row r="199" spans="1:19" ht="30" hidden="1" customHeight="1" x14ac:dyDescent="0.25">
      <c r="A199" s="24"/>
      <c r="B199" s="62"/>
      <c r="C199" s="108"/>
      <c r="D199" s="108"/>
      <c r="E199" s="108"/>
      <c r="F199" s="139"/>
      <c r="G199" s="43"/>
      <c r="I199" s="112"/>
      <c r="J199" s="86"/>
      <c r="K199" s="86"/>
      <c r="L199" s="88"/>
      <c r="M199" s="87"/>
      <c r="N199" s="88"/>
      <c r="O199" s="87"/>
      <c r="P199" s="30"/>
      <c r="Q199" s="127"/>
      <c r="R199"/>
      <c r="S199" s="35"/>
    </row>
    <row r="200" spans="1:19" hidden="1" x14ac:dyDescent="0.25">
      <c r="A200" s="3" t="s">
        <v>22</v>
      </c>
      <c r="B200" s="3" t="s">
        <v>23</v>
      </c>
      <c r="C200" s="115">
        <f t="shared" ref="C200:G200" si="45">C201</f>
        <v>0</v>
      </c>
      <c r="D200" s="115"/>
      <c r="E200" s="115"/>
      <c r="F200" s="140">
        <f t="shared" si="45"/>
        <v>0</v>
      </c>
      <c r="G200" s="29">
        <f t="shared" si="45"/>
        <v>0</v>
      </c>
      <c r="I200" s="112">
        <f t="shared" si="20"/>
        <v>0</v>
      </c>
      <c r="J200" s="29">
        <f t="shared" ref="J200:N200" si="46">J201</f>
        <v>0</v>
      </c>
      <c r="K200" s="29">
        <f t="shared" si="46"/>
        <v>0</v>
      </c>
      <c r="L200" s="29">
        <f t="shared" si="46"/>
        <v>0</v>
      </c>
      <c r="M200" s="29">
        <f t="shared" si="46"/>
        <v>0</v>
      </c>
      <c r="N200" s="29">
        <f t="shared" si="46"/>
        <v>0</v>
      </c>
      <c r="O200" s="29"/>
      <c r="P200" s="30"/>
      <c r="Q200" s="127"/>
      <c r="R200"/>
    </row>
    <row r="201" spans="1:19" ht="45.75" hidden="1" customHeight="1" x14ac:dyDescent="0.25">
      <c r="A201" s="197" t="s">
        <v>12</v>
      </c>
      <c r="B201" s="197"/>
      <c r="C201" s="114">
        <f t="shared" ref="C201:G201" si="47">C202</f>
        <v>0</v>
      </c>
      <c r="D201" s="114"/>
      <c r="E201" s="114"/>
      <c r="F201" s="141">
        <f t="shared" si="47"/>
        <v>0</v>
      </c>
      <c r="G201" s="40">
        <f t="shared" si="47"/>
        <v>0</v>
      </c>
      <c r="I201" s="112">
        <f t="shared" si="20"/>
        <v>0</v>
      </c>
      <c r="J201" s="40">
        <f>J202</f>
        <v>0</v>
      </c>
      <c r="K201" s="40">
        <f t="shared" ref="K201:N201" si="48">K202</f>
        <v>0</v>
      </c>
      <c r="L201" s="40">
        <f t="shared" si="48"/>
        <v>0</v>
      </c>
      <c r="M201" s="40">
        <f t="shared" si="48"/>
        <v>0</v>
      </c>
      <c r="N201" s="40">
        <f t="shared" si="48"/>
        <v>0</v>
      </c>
      <c r="O201" s="40"/>
      <c r="P201" s="30"/>
      <c r="Q201" s="127"/>
      <c r="R201"/>
    </row>
    <row r="202" spans="1:19" hidden="1" x14ac:dyDescent="0.25">
      <c r="A202" s="62"/>
      <c r="B202" s="62"/>
      <c r="C202" s="108"/>
      <c r="D202" s="108"/>
      <c r="E202" s="108"/>
      <c r="F202" s="139"/>
      <c r="G202" s="43"/>
      <c r="I202" s="112"/>
      <c r="J202" s="86"/>
      <c r="K202" s="86"/>
      <c r="L202" s="74"/>
      <c r="M202" s="87"/>
      <c r="N202" s="74"/>
      <c r="O202" s="87"/>
      <c r="P202" s="30"/>
      <c r="Q202" s="127"/>
      <c r="R202"/>
    </row>
    <row r="203" spans="1:19" ht="51.75" customHeight="1" x14ac:dyDescent="0.25">
      <c r="A203" s="62"/>
      <c r="B203" s="3" t="s">
        <v>110</v>
      </c>
      <c r="C203" s="208">
        <f>C204+C205+C206+C207</f>
        <v>626562</v>
      </c>
      <c r="D203" s="208">
        <f t="shared" ref="D203:S203" si="49">D204+D205+D206+D207</f>
        <v>342587</v>
      </c>
      <c r="E203" s="208">
        <f t="shared" si="49"/>
        <v>30833</v>
      </c>
      <c r="F203" s="208">
        <f t="shared" si="49"/>
        <v>0</v>
      </c>
      <c r="G203" s="208">
        <f t="shared" si="49"/>
        <v>0</v>
      </c>
      <c r="H203" s="208">
        <f t="shared" si="49"/>
        <v>0</v>
      </c>
      <c r="I203" s="208">
        <f t="shared" si="49"/>
        <v>246429</v>
      </c>
      <c r="J203" s="208">
        <f t="shared" si="49"/>
        <v>0</v>
      </c>
      <c r="K203" s="208">
        <f t="shared" si="49"/>
        <v>0</v>
      </c>
      <c r="L203" s="208">
        <f t="shared" si="49"/>
        <v>242700</v>
      </c>
      <c r="M203" s="208">
        <f t="shared" si="49"/>
        <v>27104</v>
      </c>
      <c r="N203" s="208">
        <f t="shared" si="49"/>
        <v>246429</v>
      </c>
      <c r="O203" s="208">
        <f t="shared" si="49"/>
        <v>30833</v>
      </c>
      <c r="P203" s="208">
        <f t="shared" si="49"/>
        <v>0</v>
      </c>
      <c r="Q203" s="208">
        <f t="shared" si="49"/>
        <v>-341779</v>
      </c>
      <c r="R203" s="208">
        <f t="shared" si="49"/>
        <v>283975</v>
      </c>
      <c r="S203" s="208">
        <f t="shared" si="49"/>
        <v>7521</v>
      </c>
    </row>
    <row r="204" spans="1:19" ht="135" x14ac:dyDescent="0.25">
      <c r="A204" s="157"/>
      <c r="B204" s="105" t="s">
        <v>72</v>
      </c>
      <c r="C204" s="43">
        <f>D204+R204</f>
        <v>588208</v>
      </c>
      <c r="D204" s="43">
        <v>311754</v>
      </c>
      <c r="E204" s="43"/>
      <c r="F204" s="43"/>
      <c r="G204" s="43"/>
      <c r="H204" s="43"/>
      <c r="I204" s="43">
        <f t="shared" ref="I204:I207" si="50">J204+N204</f>
        <v>215596</v>
      </c>
      <c r="J204" s="43"/>
      <c r="K204" s="43"/>
      <c r="L204" s="43">
        <v>215596</v>
      </c>
      <c r="M204" s="43"/>
      <c r="N204" s="43">
        <v>215596</v>
      </c>
      <c r="O204" s="43"/>
      <c r="P204" s="43"/>
      <c r="Q204" s="43">
        <f>I204-C204</f>
        <v>-372612</v>
      </c>
      <c r="R204" s="43">
        <v>276454</v>
      </c>
      <c r="S204" s="43"/>
    </row>
    <row r="205" spans="1:19" ht="30" x14ac:dyDescent="0.25">
      <c r="A205" s="157"/>
      <c r="B205" s="162" t="s">
        <v>78</v>
      </c>
      <c r="C205" s="43">
        <v>7794</v>
      </c>
      <c r="D205" s="43">
        <v>5133</v>
      </c>
      <c r="E205" s="43">
        <v>5133</v>
      </c>
      <c r="F205" s="43"/>
      <c r="G205" s="43"/>
      <c r="H205" s="43"/>
      <c r="I205" s="43">
        <f t="shared" si="50"/>
        <v>5133</v>
      </c>
      <c r="J205" s="43"/>
      <c r="K205" s="43"/>
      <c r="L205" s="43">
        <v>5133</v>
      </c>
      <c r="M205" s="43">
        <v>5133</v>
      </c>
      <c r="N205" s="43">
        <v>5133</v>
      </c>
      <c r="O205" s="43">
        <v>5133</v>
      </c>
      <c r="P205" s="43">
        <v>0</v>
      </c>
      <c r="Q205" s="43">
        <f t="shared" ref="Q205:Q207" si="51">I205-P205</f>
        <v>5133</v>
      </c>
      <c r="R205" s="43">
        <v>2661</v>
      </c>
      <c r="S205" s="43">
        <v>2661</v>
      </c>
    </row>
    <row r="206" spans="1:19" ht="30" x14ac:dyDescent="0.25">
      <c r="A206" s="157"/>
      <c r="B206" s="162" t="s">
        <v>79</v>
      </c>
      <c r="C206" s="43">
        <v>14349</v>
      </c>
      <c r="D206" s="43">
        <v>9489</v>
      </c>
      <c r="E206" s="43">
        <v>9489</v>
      </c>
      <c r="F206" s="43"/>
      <c r="G206" s="43"/>
      <c r="H206" s="43"/>
      <c r="I206" s="43">
        <f t="shared" si="50"/>
        <v>9489</v>
      </c>
      <c r="J206" s="43"/>
      <c r="K206" s="43"/>
      <c r="L206" s="43">
        <v>5760</v>
      </c>
      <c r="M206" s="43">
        <v>5760</v>
      </c>
      <c r="N206" s="43">
        <v>9489</v>
      </c>
      <c r="O206" s="43">
        <v>9489</v>
      </c>
      <c r="P206" s="43">
        <v>0</v>
      </c>
      <c r="Q206" s="43">
        <f t="shared" si="51"/>
        <v>9489</v>
      </c>
      <c r="R206" s="43">
        <v>4860</v>
      </c>
      <c r="S206" s="43">
        <v>4860</v>
      </c>
    </row>
    <row r="207" spans="1:19" ht="30" x14ac:dyDescent="0.25">
      <c r="A207" s="157"/>
      <c r="B207" s="162" t="s">
        <v>77</v>
      </c>
      <c r="C207" s="43">
        <v>16211</v>
      </c>
      <c r="D207" s="43">
        <v>16211</v>
      </c>
      <c r="E207" s="43">
        <v>16211</v>
      </c>
      <c r="F207" s="43"/>
      <c r="G207" s="43"/>
      <c r="H207" s="43"/>
      <c r="I207" s="43">
        <f t="shared" si="50"/>
        <v>16211</v>
      </c>
      <c r="J207" s="43"/>
      <c r="K207" s="43"/>
      <c r="L207" s="43">
        <v>16211</v>
      </c>
      <c r="M207" s="43">
        <v>16211</v>
      </c>
      <c r="N207" s="43">
        <v>16211</v>
      </c>
      <c r="O207" s="43">
        <v>16211</v>
      </c>
      <c r="P207" s="43">
        <v>0</v>
      </c>
      <c r="Q207" s="43">
        <f t="shared" si="51"/>
        <v>16211</v>
      </c>
      <c r="R207" s="43"/>
      <c r="S207" s="43"/>
    </row>
    <row r="208" spans="1:19" x14ac:dyDescent="0.25">
      <c r="A208" s="200"/>
      <c r="B208" s="200"/>
      <c r="C208" s="201"/>
      <c r="D208" s="201"/>
      <c r="E208" s="201"/>
      <c r="F208" s="202"/>
      <c r="G208" s="201"/>
      <c r="I208" s="203"/>
      <c r="J208" s="156"/>
      <c r="K208" s="156"/>
      <c r="L208" s="204"/>
      <c r="M208" s="205"/>
      <c r="N208" s="204"/>
      <c r="O208" s="205"/>
      <c r="P208" s="206"/>
      <c r="Q208" s="207"/>
      <c r="R208"/>
    </row>
    <row r="209" spans="1:19" x14ac:dyDescent="0.25">
      <c r="A209" s="200"/>
      <c r="B209" s="200"/>
      <c r="C209" s="201"/>
      <c r="D209" s="201"/>
      <c r="E209" s="201"/>
      <c r="F209" s="202"/>
      <c r="G209" s="201"/>
      <c r="I209" s="203"/>
      <c r="J209" s="156"/>
      <c r="K209" s="156"/>
      <c r="L209" s="204"/>
      <c r="M209" s="205"/>
      <c r="N209" s="204"/>
      <c r="O209" s="205"/>
      <c r="P209" s="206"/>
      <c r="Q209" s="207"/>
      <c r="R209"/>
    </row>
    <row r="210" spans="1:19" x14ac:dyDescent="0.25">
      <c r="A210" s="200"/>
      <c r="B210" s="200"/>
      <c r="C210" s="201"/>
      <c r="D210" s="201"/>
      <c r="E210" s="201"/>
      <c r="F210" s="202"/>
      <c r="G210" s="201"/>
      <c r="I210" s="203"/>
      <c r="J210" s="156"/>
      <c r="K210" s="156"/>
      <c r="L210" s="204"/>
      <c r="M210" s="205"/>
      <c r="N210" s="204"/>
      <c r="O210" s="205"/>
      <c r="P210" s="206"/>
      <c r="Q210" s="207"/>
      <c r="R210"/>
    </row>
    <row r="211" spans="1:19" ht="26.25" customHeight="1" x14ac:dyDescent="0.25">
      <c r="B211" t="s">
        <v>14</v>
      </c>
      <c r="L211"/>
      <c r="M211"/>
      <c r="N211"/>
      <c r="O211"/>
      <c r="P211"/>
      <c r="Q211" s="17">
        <f>Q133+Q132+Q114+Q86+Q54+Q53+Q52+Q51+Q50+Q25</f>
        <v>80189</v>
      </c>
      <c r="R211"/>
      <c r="S211" s="36"/>
    </row>
    <row r="212" spans="1:19" ht="15" customHeight="1" x14ac:dyDescent="0.25">
      <c r="A212" s="9"/>
      <c r="B212" t="s">
        <v>15</v>
      </c>
      <c r="L212"/>
      <c r="M212"/>
      <c r="N212"/>
      <c r="O212"/>
      <c r="P212"/>
      <c r="Q212"/>
      <c r="R212"/>
    </row>
    <row r="213" spans="1:19" ht="22.5" customHeight="1" x14ac:dyDescent="0.25">
      <c r="A213" s="9"/>
      <c r="B213" t="s">
        <v>17</v>
      </c>
      <c r="L213"/>
      <c r="M213"/>
      <c r="N213"/>
      <c r="O213"/>
      <c r="P213"/>
      <c r="Q213"/>
      <c r="R213"/>
    </row>
    <row r="214" spans="1:19" ht="21" customHeight="1" x14ac:dyDescent="0.25">
      <c r="B214" t="s">
        <v>18</v>
      </c>
      <c r="L214"/>
      <c r="M214"/>
      <c r="N214"/>
      <c r="O214"/>
      <c r="P214"/>
      <c r="Q214"/>
      <c r="R214"/>
    </row>
    <row r="215" spans="1:19" x14ac:dyDescent="0.25">
      <c r="L215"/>
      <c r="M215"/>
      <c r="N215"/>
      <c r="O215"/>
      <c r="P215"/>
      <c r="Q215"/>
      <c r="R215"/>
    </row>
    <row r="216" spans="1:19" x14ac:dyDescent="0.25">
      <c r="L216"/>
      <c r="M216"/>
      <c r="N216"/>
      <c r="O216"/>
      <c r="P216"/>
      <c r="Q216"/>
      <c r="R216"/>
    </row>
    <row r="217" spans="1:19" x14ac:dyDescent="0.25">
      <c r="L217"/>
      <c r="M217"/>
      <c r="N217"/>
      <c r="O217"/>
      <c r="P217"/>
      <c r="Q217"/>
      <c r="R217"/>
    </row>
    <row r="218" spans="1:19" x14ac:dyDescent="0.25">
      <c r="L218"/>
      <c r="M218"/>
      <c r="N218"/>
      <c r="O218"/>
      <c r="P218"/>
      <c r="Q218"/>
      <c r="R218"/>
    </row>
    <row r="219" spans="1:19" x14ac:dyDescent="0.25">
      <c r="L219"/>
      <c r="M219"/>
      <c r="N219"/>
      <c r="O219"/>
      <c r="P219"/>
      <c r="Q219"/>
      <c r="R219"/>
    </row>
    <row r="220" spans="1:19" x14ac:dyDescent="0.25">
      <c r="L220"/>
      <c r="M220"/>
      <c r="N220"/>
      <c r="O220"/>
      <c r="P220"/>
      <c r="Q220"/>
      <c r="R220"/>
    </row>
    <row r="221" spans="1:19" x14ac:dyDescent="0.25">
      <c r="L221"/>
      <c r="M221"/>
      <c r="N221"/>
      <c r="O221"/>
      <c r="P221"/>
      <c r="Q221"/>
      <c r="R221"/>
    </row>
    <row r="222" spans="1:19" x14ac:dyDescent="0.25">
      <c r="L222"/>
      <c r="M222"/>
      <c r="N222"/>
      <c r="O222"/>
      <c r="P222"/>
      <c r="Q222"/>
      <c r="R222"/>
    </row>
    <row r="223" spans="1:19" x14ac:dyDescent="0.25">
      <c r="L223"/>
      <c r="M223"/>
      <c r="N223"/>
      <c r="O223"/>
      <c r="P223"/>
      <c r="Q223"/>
      <c r="R223"/>
    </row>
    <row r="224" spans="1:19" x14ac:dyDescent="0.25">
      <c r="L224"/>
      <c r="M224"/>
      <c r="N224"/>
      <c r="O224"/>
      <c r="P224"/>
      <c r="Q224"/>
      <c r="R224"/>
    </row>
    <row r="225" spans="12:18" x14ac:dyDescent="0.25">
      <c r="L225"/>
      <c r="M225"/>
      <c r="N225"/>
      <c r="O225"/>
      <c r="P225"/>
      <c r="Q225"/>
      <c r="R225"/>
    </row>
    <row r="226" spans="12:18" x14ac:dyDescent="0.25">
      <c r="L226"/>
      <c r="M226"/>
      <c r="N226"/>
      <c r="O226"/>
      <c r="P226"/>
      <c r="Q226"/>
      <c r="R226"/>
    </row>
    <row r="227" spans="12:18" x14ac:dyDescent="0.25">
      <c r="L227"/>
      <c r="M227"/>
      <c r="N227"/>
      <c r="O227"/>
      <c r="P227"/>
      <c r="Q227"/>
      <c r="R227"/>
    </row>
    <row r="228" spans="12:18" x14ac:dyDescent="0.25">
      <c r="L228"/>
      <c r="M228"/>
      <c r="N228"/>
      <c r="O228"/>
      <c r="P228"/>
      <c r="Q228"/>
      <c r="R228"/>
    </row>
    <row r="229" spans="12:18" x14ac:dyDescent="0.25">
      <c r="L229"/>
      <c r="M229"/>
      <c r="N229"/>
      <c r="O229"/>
      <c r="P229"/>
      <c r="Q229"/>
      <c r="R229"/>
    </row>
    <row r="230" spans="12:18" x14ac:dyDescent="0.25">
      <c r="L230"/>
      <c r="M230"/>
      <c r="N230"/>
      <c r="O230"/>
      <c r="P230"/>
      <c r="Q230"/>
      <c r="R230"/>
    </row>
    <row r="231" spans="12:18" x14ac:dyDescent="0.25">
      <c r="L231"/>
      <c r="M231"/>
      <c r="N231"/>
      <c r="O231"/>
      <c r="P231"/>
      <c r="Q231"/>
      <c r="R231"/>
    </row>
    <row r="232" spans="12:18" x14ac:dyDescent="0.25">
      <c r="L232"/>
      <c r="M232"/>
      <c r="N232"/>
      <c r="O232"/>
      <c r="P232"/>
      <c r="Q232"/>
      <c r="R232"/>
    </row>
    <row r="233" spans="12:18" x14ac:dyDescent="0.25">
      <c r="L233"/>
      <c r="M233"/>
      <c r="N233"/>
      <c r="O233"/>
      <c r="P233"/>
      <c r="Q233"/>
      <c r="R233"/>
    </row>
    <row r="234" spans="12:18" x14ac:dyDescent="0.25">
      <c r="L234"/>
      <c r="M234"/>
      <c r="N234"/>
      <c r="O234"/>
      <c r="P234"/>
      <c r="Q234"/>
      <c r="R234"/>
    </row>
    <row r="235" spans="12:18" x14ac:dyDescent="0.25">
      <c r="L235"/>
      <c r="M235"/>
      <c r="N235"/>
      <c r="O235"/>
      <c r="P235"/>
      <c r="Q235"/>
      <c r="R235"/>
    </row>
    <row r="236" spans="12:18" x14ac:dyDescent="0.25">
      <c r="L236"/>
      <c r="M236"/>
      <c r="N236"/>
      <c r="O236"/>
      <c r="P236"/>
      <c r="Q236"/>
      <c r="R236"/>
    </row>
    <row r="237" spans="12:18" x14ac:dyDescent="0.25">
      <c r="L237"/>
      <c r="M237"/>
      <c r="N237"/>
      <c r="O237"/>
      <c r="P237"/>
      <c r="Q237"/>
      <c r="R237"/>
    </row>
    <row r="238" spans="12:18" x14ac:dyDescent="0.25">
      <c r="L238"/>
      <c r="M238"/>
      <c r="N238"/>
      <c r="O238"/>
      <c r="P238"/>
      <c r="Q238"/>
      <c r="R238"/>
    </row>
    <row r="239" spans="12:18" x14ac:dyDescent="0.25">
      <c r="L239"/>
      <c r="M239"/>
      <c r="N239"/>
      <c r="O239"/>
      <c r="P239"/>
      <c r="Q239"/>
      <c r="R239"/>
    </row>
    <row r="240" spans="12:18" x14ac:dyDescent="0.25">
      <c r="L240"/>
      <c r="M240"/>
      <c r="N240"/>
      <c r="O240"/>
      <c r="P240"/>
      <c r="Q240"/>
      <c r="R240"/>
    </row>
    <row r="241" spans="2:18" x14ac:dyDescent="0.25">
      <c r="L241"/>
      <c r="M241"/>
      <c r="N241"/>
      <c r="O241"/>
      <c r="P241"/>
      <c r="Q241"/>
      <c r="R241"/>
    </row>
    <row r="242" spans="2:18" x14ac:dyDescent="0.25">
      <c r="L242"/>
      <c r="M242"/>
      <c r="N242"/>
      <c r="O242"/>
      <c r="P242"/>
      <c r="Q242"/>
      <c r="R242"/>
    </row>
    <row r="243" spans="2:18" x14ac:dyDescent="0.25">
      <c r="L243"/>
      <c r="M243"/>
      <c r="N243"/>
      <c r="O243"/>
      <c r="P243"/>
      <c r="Q243"/>
      <c r="R243"/>
    </row>
    <row r="244" spans="2:18" x14ac:dyDescent="0.25">
      <c r="L244"/>
      <c r="M244"/>
      <c r="N244"/>
      <c r="O244"/>
      <c r="P244"/>
      <c r="Q244"/>
      <c r="R244"/>
    </row>
    <row r="245" spans="2:18" x14ac:dyDescent="0.25">
      <c r="L245"/>
      <c r="M245"/>
      <c r="N245"/>
      <c r="O245"/>
      <c r="P245"/>
      <c r="Q245"/>
      <c r="R245"/>
    </row>
    <row r="246" spans="2:18" x14ac:dyDescent="0.25">
      <c r="L246"/>
      <c r="M246"/>
      <c r="N246"/>
      <c r="O246"/>
      <c r="P246"/>
      <c r="Q246"/>
      <c r="R246"/>
    </row>
    <row r="247" spans="2:18" x14ac:dyDescent="0.25">
      <c r="L247"/>
      <c r="M247"/>
      <c r="N247"/>
      <c r="O247"/>
      <c r="P247"/>
      <c r="Q247"/>
      <c r="R247"/>
    </row>
    <row r="248" spans="2:18" x14ac:dyDescent="0.25">
      <c r="L248"/>
      <c r="M248"/>
      <c r="N248"/>
      <c r="O248"/>
      <c r="P248"/>
      <c r="Q248"/>
      <c r="R248"/>
    </row>
    <row r="249" spans="2:18" x14ac:dyDescent="0.25">
      <c r="L249"/>
      <c r="M249"/>
      <c r="N249"/>
      <c r="O249"/>
      <c r="P249"/>
      <c r="Q249"/>
      <c r="R249"/>
    </row>
    <row r="250" spans="2:18" x14ac:dyDescent="0.25">
      <c r="L250"/>
      <c r="M250"/>
      <c r="N250"/>
      <c r="O250"/>
      <c r="P250"/>
      <c r="Q250"/>
      <c r="R250"/>
    </row>
    <row r="251" spans="2:18" x14ac:dyDescent="0.25">
      <c r="L251"/>
      <c r="M251"/>
      <c r="N251"/>
      <c r="O251"/>
      <c r="P251"/>
      <c r="Q251"/>
      <c r="R251"/>
    </row>
    <row r="252" spans="2:18" x14ac:dyDescent="0.25">
      <c r="L252"/>
      <c r="M252"/>
      <c r="N252"/>
      <c r="O252"/>
      <c r="P252"/>
      <c r="Q252"/>
      <c r="R252"/>
    </row>
    <row r="253" spans="2:18" x14ac:dyDescent="0.25">
      <c r="B253" s="8"/>
      <c r="L253"/>
      <c r="M253"/>
      <c r="N253"/>
      <c r="O253"/>
      <c r="P253"/>
      <c r="Q253"/>
      <c r="R253"/>
    </row>
    <row r="254" spans="2:18" x14ac:dyDescent="0.25">
      <c r="B254" s="10"/>
      <c r="L254"/>
      <c r="M254"/>
      <c r="N254"/>
      <c r="O254"/>
      <c r="P254"/>
      <c r="Q254"/>
      <c r="R254"/>
    </row>
    <row r="255" spans="2:18" x14ac:dyDescent="0.25">
      <c r="B255" s="10"/>
      <c r="L255"/>
      <c r="M255"/>
      <c r="N255"/>
      <c r="O255"/>
      <c r="P255"/>
      <c r="Q255"/>
      <c r="R255"/>
    </row>
    <row r="256" spans="2:18" x14ac:dyDescent="0.25">
      <c r="B256" s="11"/>
      <c r="L256"/>
      <c r="M256"/>
      <c r="N256"/>
      <c r="O256"/>
      <c r="P256"/>
      <c r="Q256"/>
      <c r="R256"/>
    </row>
    <row r="257" spans="2:18" x14ac:dyDescent="0.25">
      <c r="B257" s="10"/>
      <c r="P257"/>
      <c r="Q257"/>
      <c r="R257"/>
    </row>
    <row r="258" spans="2:18" x14ac:dyDescent="0.25">
      <c r="P258"/>
      <c r="Q258"/>
      <c r="R258"/>
    </row>
    <row r="259" spans="2:18" x14ac:dyDescent="0.25">
      <c r="P259"/>
      <c r="Q259"/>
      <c r="R259"/>
    </row>
    <row r="260" spans="2:18" x14ac:dyDescent="0.25">
      <c r="P260"/>
      <c r="Q260"/>
      <c r="R260"/>
    </row>
    <row r="261" spans="2:18" x14ac:dyDescent="0.25">
      <c r="P261"/>
      <c r="Q261"/>
      <c r="R261"/>
    </row>
    <row r="262" spans="2:18" x14ac:dyDescent="0.25">
      <c r="P262"/>
      <c r="Q262"/>
      <c r="R262"/>
    </row>
    <row r="263" spans="2:18" x14ac:dyDescent="0.25">
      <c r="P263"/>
      <c r="Q263"/>
      <c r="R263"/>
    </row>
    <row r="264" spans="2:18" x14ac:dyDescent="0.25">
      <c r="P264"/>
      <c r="Q264"/>
      <c r="R264"/>
    </row>
    <row r="265" spans="2:18" x14ac:dyDescent="0.25">
      <c r="P265"/>
      <c r="Q265"/>
      <c r="R265"/>
    </row>
    <row r="266" spans="2:18" x14ac:dyDescent="0.25">
      <c r="P266"/>
      <c r="Q266"/>
      <c r="R266"/>
    </row>
    <row r="267" spans="2:18" x14ac:dyDescent="0.25">
      <c r="P267"/>
      <c r="Q267"/>
      <c r="R267"/>
    </row>
    <row r="268" spans="2:18" x14ac:dyDescent="0.25">
      <c r="P268"/>
      <c r="Q268"/>
      <c r="R268"/>
    </row>
    <row r="269" spans="2:18" x14ac:dyDescent="0.25">
      <c r="P269"/>
      <c r="Q269"/>
      <c r="R269"/>
    </row>
    <row r="270" spans="2:18" x14ac:dyDescent="0.25">
      <c r="P270"/>
      <c r="Q270"/>
      <c r="R270"/>
    </row>
    <row r="271" spans="2:18" x14ac:dyDescent="0.25">
      <c r="P271"/>
      <c r="Q271"/>
      <c r="R271"/>
    </row>
    <row r="272" spans="2:18" x14ac:dyDescent="0.25">
      <c r="P272"/>
      <c r="Q272"/>
      <c r="R272"/>
    </row>
    <row r="273" spans="16:18" x14ac:dyDescent="0.25">
      <c r="P273"/>
      <c r="Q273"/>
      <c r="R273"/>
    </row>
    <row r="274" spans="16:18" x14ac:dyDescent="0.25">
      <c r="P274"/>
      <c r="Q274"/>
      <c r="R274"/>
    </row>
    <row r="275" spans="16:18" x14ac:dyDescent="0.25">
      <c r="P275"/>
      <c r="Q275"/>
      <c r="R275"/>
    </row>
    <row r="276" spans="16:18" x14ac:dyDescent="0.25">
      <c r="P276"/>
      <c r="Q276"/>
      <c r="R276"/>
    </row>
    <row r="277" spans="16:18" x14ac:dyDescent="0.25">
      <c r="P277"/>
      <c r="Q277"/>
      <c r="R277"/>
    </row>
    <row r="278" spans="16:18" x14ac:dyDescent="0.25">
      <c r="P278"/>
      <c r="Q278"/>
      <c r="R278"/>
    </row>
    <row r="279" spans="16:18" x14ac:dyDescent="0.25">
      <c r="P279"/>
      <c r="Q279"/>
      <c r="R279"/>
    </row>
    <row r="280" spans="16:18" x14ac:dyDescent="0.25">
      <c r="P280"/>
      <c r="Q280"/>
      <c r="R280"/>
    </row>
  </sheetData>
  <mergeCells count="36">
    <mergeCell ref="A201:B201"/>
    <mergeCell ref="A148:B148"/>
    <mergeCell ref="A145:B145"/>
    <mergeCell ref="A183:B183"/>
    <mergeCell ref="A196:B196"/>
    <mergeCell ref="A193:B193"/>
    <mergeCell ref="A173:B173"/>
    <mergeCell ref="A129:B129"/>
    <mergeCell ref="A151:B151"/>
    <mergeCell ref="A10:B10"/>
    <mergeCell ref="A95:B95"/>
    <mergeCell ref="A130:B130"/>
    <mergeCell ref="A127:B127"/>
    <mergeCell ref="A87:B87"/>
    <mergeCell ref="A88:B88"/>
    <mergeCell ref="A94:B94"/>
    <mergeCell ref="A90:B90"/>
    <mergeCell ref="A91:B91"/>
    <mergeCell ref="A126:B126"/>
    <mergeCell ref="A3:G3"/>
    <mergeCell ref="F5:G5"/>
    <mergeCell ref="A8:B8"/>
    <mergeCell ref="A5:A6"/>
    <mergeCell ref="B5:B6"/>
    <mergeCell ref="C5:C6"/>
    <mergeCell ref="C7:G7"/>
    <mergeCell ref="R5:S5"/>
    <mergeCell ref="N7:O7"/>
    <mergeCell ref="J5:O5"/>
    <mergeCell ref="A84:B84"/>
    <mergeCell ref="A85:B85"/>
    <mergeCell ref="L7:M7"/>
    <mergeCell ref="I5:I6"/>
    <mergeCell ref="I7:K7"/>
    <mergeCell ref="A9:B9"/>
    <mergeCell ref="D5:E5"/>
  </mergeCells>
  <pageMargins left="0.70866141732283472" right="0" top="0" bottom="0.74803149606299213" header="0.31496062992125984" footer="0.31496062992125984"/>
  <pageSetup paperSize="8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</dc:creator>
  <cp:lastModifiedBy>UnK</cp:lastModifiedBy>
  <cp:lastPrinted>2025-05-07T10:24:40Z</cp:lastPrinted>
  <dcterms:created xsi:type="dcterms:W3CDTF">2022-03-16T11:55:41Z</dcterms:created>
  <dcterms:modified xsi:type="dcterms:W3CDTF">2025-05-07T10:26:32Z</dcterms:modified>
</cp:coreProperties>
</file>