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Alie Star Kompyutar\Archive_21_03_2013\My Documents\MY_Documents\KV 2026\КЪСЕН БЮДЖЕТ КР 2026 АВГУСТ\"/>
    </mc:Choice>
  </mc:AlternateContent>
  <xr:revisionPtr revIDLastSave="0" documentId="13_ncr:1_{8C9AE8E3-2680-45D6-B1C5-22ED677C5F9D}" xr6:coauthVersionLast="44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Лист1!$A$1:$AC$161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48" i="1" l="1"/>
  <c r="Y147" i="1" s="1"/>
  <c r="Y144" i="1"/>
  <c r="Y143" i="1" s="1"/>
  <c r="Y141" i="1"/>
  <c r="Y140" i="1"/>
  <c r="Y133" i="1"/>
  <c r="Y131" i="1"/>
  <c r="Y130" i="1" s="1"/>
  <c r="Y127" i="1"/>
  <c r="Y124" i="1"/>
  <c r="Y121" i="1"/>
  <c r="Y120" i="1" s="1"/>
  <c r="Y115" i="1"/>
  <c r="Y114" i="1"/>
  <c r="Y112" i="1"/>
  <c r="Y111" i="1"/>
  <c r="Y110" i="1"/>
  <c r="Y109" i="1"/>
  <c r="Y75" i="1"/>
  <c r="Y73" i="1" s="1"/>
  <c r="Y72" i="1" s="1"/>
  <c r="Y24" i="1" s="1"/>
  <c r="Y23" i="1"/>
  <c r="Y22" i="1"/>
  <c r="Y21" i="1"/>
  <c r="Y20" i="1"/>
  <c r="Y19" i="1"/>
  <c r="Y18" i="1"/>
  <c r="Y17" i="1"/>
  <c r="Y16" i="1"/>
  <c r="Y15" i="1"/>
  <c r="Y14" i="1"/>
  <c r="Y13" i="1"/>
  <c r="Y12" i="1"/>
  <c r="Y11" i="1" l="1"/>
  <c r="AC113" i="1"/>
  <c r="AB113" i="1"/>
  <c r="AA113" i="1"/>
  <c r="Z113" i="1"/>
  <c r="AC108" i="1"/>
  <c r="AC96" i="1" s="1"/>
  <c r="AC89" i="1" s="1"/>
  <c r="AB108" i="1"/>
  <c r="AB96" i="1" s="1"/>
  <c r="AB89" i="1" s="1"/>
  <c r="AA108" i="1"/>
  <c r="AA96" i="1" s="1"/>
  <c r="AA89" i="1" s="1"/>
  <c r="Z108" i="1"/>
  <c r="AC73" i="1"/>
  <c r="AC72" i="1" s="1"/>
  <c r="AB73" i="1"/>
  <c r="AB72" i="1" s="1"/>
  <c r="AA73" i="1"/>
  <c r="AA72" i="1" s="1"/>
  <c r="Z73" i="1"/>
  <c r="Z72" i="1" s="1"/>
  <c r="Z24" i="1" s="1"/>
  <c r="AC36" i="1"/>
  <c r="AC35" i="1" s="1"/>
  <c r="AB36" i="1"/>
  <c r="AB35" i="1" s="1"/>
  <c r="AA36" i="1"/>
  <c r="AA35" i="1"/>
  <c r="AC26" i="1"/>
  <c r="AC25" i="1" s="1"/>
  <c r="AB26" i="1"/>
  <c r="AB25" i="1" s="1"/>
  <c r="AA26" i="1"/>
  <c r="AA25" i="1" s="1"/>
  <c r="AC11" i="1"/>
  <c r="AB11" i="1"/>
  <c r="AA11" i="1"/>
  <c r="Z11" i="1"/>
  <c r="Y108" i="1" l="1"/>
  <c r="Y113" i="1"/>
  <c r="Z96" i="1"/>
  <c r="Z89" i="1" s="1"/>
  <c r="Z9" i="1" s="1"/>
  <c r="AC24" i="1"/>
  <c r="AC9" i="1"/>
  <c r="AB24" i="1"/>
  <c r="AB9" i="1" s="1"/>
  <c r="AB7" i="1" s="1"/>
  <c r="AA24" i="1"/>
  <c r="AA9" i="1" s="1"/>
  <c r="X73" i="1"/>
  <c r="X72" i="1" s="1"/>
  <c r="X36" i="1"/>
  <c r="X35" i="1" s="1"/>
  <c r="X26" i="1"/>
  <c r="X25" i="1" s="1"/>
  <c r="W73" i="1"/>
  <c r="W72" i="1" s="1"/>
  <c r="W36" i="1"/>
  <c r="W35" i="1" s="1"/>
  <c r="W26" i="1"/>
  <c r="W25" i="1" s="1"/>
  <c r="Y96" i="1" l="1"/>
  <c r="Y89" i="1" s="1"/>
  <c r="Y9" i="1" s="1"/>
  <c r="Y7" i="1" s="1"/>
  <c r="X24" i="1"/>
  <c r="W24" i="1"/>
  <c r="T23" i="1"/>
  <c r="T22" i="1"/>
  <c r="T21" i="1"/>
  <c r="T20" i="1"/>
  <c r="T19" i="1"/>
  <c r="T18" i="1"/>
  <c r="T17" i="1"/>
  <c r="T16" i="1"/>
  <c r="T15" i="1"/>
  <c r="T14" i="1"/>
  <c r="T13" i="1"/>
  <c r="T12" i="1"/>
  <c r="X11" i="1"/>
  <c r="W11" i="1"/>
  <c r="V11" i="1"/>
  <c r="U11" i="1"/>
  <c r="T11" i="1" l="1"/>
  <c r="X108" i="1"/>
  <c r="W108" i="1"/>
  <c r="V108" i="1"/>
  <c r="X113" i="1"/>
  <c r="X96" i="1" s="1"/>
  <c r="X89" i="1" s="1"/>
  <c r="W113" i="1"/>
  <c r="V113" i="1"/>
  <c r="V96" i="1" s="1"/>
  <c r="U113" i="1"/>
  <c r="U96" i="1" s="1"/>
  <c r="T75" i="1"/>
  <c r="T115" i="1"/>
  <c r="T109" i="1"/>
  <c r="T110" i="1"/>
  <c r="T111" i="1"/>
  <c r="U108" i="1"/>
  <c r="T112" i="1"/>
  <c r="T114" i="1"/>
  <c r="W96" i="1" l="1"/>
  <c r="X9" i="1"/>
  <c r="V89" i="1"/>
  <c r="T113" i="1"/>
  <c r="W89" i="1"/>
  <c r="W9" i="1" s="1"/>
  <c r="W7" i="1" s="1"/>
  <c r="T108" i="1"/>
  <c r="T73" i="1"/>
  <c r="T72" i="1" s="1"/>
  <c r="T24" i="1" s="1"/>
  <c r="U89" i="1"/>
  <c r="U73" i="1"/>
  <c r="U72" i="1" s="1"/>
  <c r="U24" i="1" s="1"/>
  <c r="I12" i="1"/>
  <c r="Q12" i="1" s="1"/>
  <c r="T96" i="1" l="1"/>
  <c r="T89" i="1" s="1"/>
  <c r="U9" i="1"/>
  <c r="D11" i="1"/>
  <c r="V73" i="1" l="1"/>
  <c r="V36" i="1"/>
  <c r="C11" i="1" l="1"/>
  <c r="E73" i="1" l="1"/>
  <c r="T148" i="1"/>
  <c r="T147" i="1" s="1"/>
  <c r="T144" i="1"/>
  <c r="T143" i="1" s="1"/>
  <c r="T141" i="1"/>
  <c r="T140" i="1" s="1"/>
  <c r="T133" i="1"/>
  <c r="T131" i="1"/>
  <c r="T127" i="1"/>
  <c r="T124" i="1" s="1"/>
  <c r="T121" i="1"/>
  <c r="T120" i="1" s="1"/>
  <c r="V72" i="1"/>
  <c r="V35" i="1"/>
  <c r="V26" i="1"/>
  <c r="V25" i="1" s="1"/>
  <c r="V24" i="1" l="1"/>
  <c r="V9" i="1" s="1"/>
  <c r="T130" i="1"/>
  <c r="P9" i="1"/>
  <c r="H9" i="1"/>
  <c r="T9" i="1" l="1"/>
  <c r="Q9" i="1"/>
  <c r="C73" i="1"/>
  <c r="T7" i="1" l="1"/>
  <c r="R73" i="1"/>
  <c r="R11" i="1" l="1"/>
  <c r="S11" i="1"/>
  <c r="R36" i="1"/>
  <c r="C36" i="1" l="1"/>
  <c r="R108" i="1" l="1"/>
  <c r="R97" i="1"/>
  <c r="S96" i="1"/>
  <c r="S89" i="1" s="1"/>
  <c r="S73" i="1"/>
  <c r="S72" i="1" s="1"/>
  <c r="R72" i="1"/>
  <c r="S36" i="1"/>
  <c r="S35" i="1" s="1"/>
  <c r="R35" i="1"/>
  <c r="S26" i="1"/>
  <c r="S25" i="1" s="1"/>
  <c r="R26" i="1"/>
  <c r="R25" i="1" s="1"/>
  <c r="S24" i="1" l="1"/>
  <c r="S9" i="1" s="1"/>
  <c r="R96" i="1"/>
  <c r="R89" i="1" s="1"/>
  <c r="R24" i="1"/>
  <c r="D108" i="1"/>
  <c r="C108" i="1"/>
  <c r="R9" i="1" l="1"/>
  <c r="R7" i="1" s="1"/>
  <c r="E11" i="1"/>
  <c r="E36" i="1"/>
  <c r="D36" i="1" l="1"/>
  <c r="P72" i="1" l="1"/>
  <c r="E96" i="1"/>
  <c r="E89" i="1" s="1"/>
  <c r="D97" i="1"/>
  <c r="D96" i="1" s="1"/>
  <c r="D89" i="1" s="1"/>
  <c r="C97" i="1"/>
  <c r="E72" i="1"/>
  <c r="D73" i="1"/>
  <c r="D72" i="1" s="1"/>
  <c r="E35" i="1"/>
  <c r="D35" i="1"/>
  <c r="E26" i="1"/>
  <c r="E25" i="1" s="1"/>
  <c r="D26" i="1"/>
  <c r="D25" i="1" s="1"/>
  <c r="C26" i="1"/>
  <c r="C25" i="1" s="1"/>
  <c r="Q8" i="1"/>
  <c r="Q10" i="1"/>
  <c r="F11" i="1"/>
  <c r="G11" i="1"/>
  <c r="J11" i="1"/>
  <c r="K11" i="1"/>
  <c r="L11" i="1"/>
  <c r="M11" i="1"/>
  <c r="N11" i="1"/>
  <c r="O11" i="1"/>
  <c r="L26" i="1"/>
  <c r="L25" i="1" s="1"/>
  <c r="M26" i="1"/>
  <c r="M25" i="1" s="1"/>
  <c r="N26" i="1"/>
  <c r="O26" i="1"/>
  <c r="O25" i="1" s="1"/>
  <c r="J29" i="1"/>
  <c r="K29" i="1"/>
  <c r="K28" i="1" s="1"/>
  <c r="L29" i="1"/>
  <c r="L28" i="1" s="1"/>
  <c r="M29" i="1"/>
  <c r="M28" i="1" s="1"/>
  <c r="N29" i="1"/>
  <c r="N28" i="1" s="1"/>
  <c r="O29" i="1"/>
  <c r="O28" i="1" s="1"/>
  <c r="J32" i="1"/>
  <c r="K32" i="1"/>
  <c r="K31" i="1" s="1"/>
  <c r="L32" i="1"/>
  <c r="L31" i="1" s="1"/>
  <c r="M32" i="1"/>
  <c r="M31" i="1" s="1"/>
  <c r="N32" i="1"/>
  <c r="N31" i="1" s="1"/>
  <c r="O32" i="1"/>
  <c r="O31" i="1" s="1"/>
  <c r="Q34" i="1"/>
  <c r="F36" i="1"/>
  <c r="F35" i="1" s="1"/>
  <c r="G36" i="1"/>
  <c r="G35" i="1" s="1"/>
  <c r="J36" i="1"/>
  <c r="J35" i="1" s="1"/>
  <c r="K36" i="1"/>
  <c r="K35" i="1" s="1"/>
  <c r="L36" i="1"/>
  <c r="L35" i="1" s="1"/>
  <c r="M36" i="1"/>
  <c r="M35" i="1" s="1"/>
  <c r="N36" i="1"/>
  <c r="N35" i="1" s="1"/>
  <c r="O36" i="1"/>
  <c r="O35" i="1" s="1"/>
  <c r="L70" i="1"/>
  <c r="L69" i="1" s="1"/>
  <c r="N70" i="1"/>
  <c r="N69" i="1" s="1"/>
  <c r="I69" i="1" s="1"/>
  <c r="F73" i="1"/>
  <c r="F72" i="1" s="1"/>
  <c r="G73" i="1"/>
  <c r="G72" i="1" s="1"/>
  <c r="J73" i="1"/>
  <c r="J72" i="1" s="1"/>
  <c r="K73" i="1"/>
  <c r="K72" i="1" s="1"/>
  <c r="L73" i="1"/>
  <c r="L72" i="1" s="1"/>
  <c r="M73" i="1"/>
  <c r="M72" i="1" s="1"/>
  <c r="N73" i="1"/>
  <c r="N72" i="1" s="1"/>
  <c r="O73" i="1"/>
  <c r="O72" i="1" s="1"/>
  <c r="F91" i="1"/>
  <c r="F90" i="1" s="1"/>
  <c r="J91" i="1"/>
  <c r="L91" i="1"/>
  <c r="L90" i="1" s="1"/>
  <c r="I92" i="1"/>
  <c r="Q92" i="1" s="1"/>
  <c r="F94" i="1"/>
  <c r="F93" i="1" s="1"/>
  <c r="J94" i="1"/>
  <c r="L94" i="1"/>
  <c r="L93" i="1" s="1"/>
  <c r="I95" i="1"/>
  <c r="Q95" i="1" s="1"/>
  <c r="F97" i="1"/>
  <c r="G97" i="1"/>
  <c r="J97" i="1"/>
  <c r="K97" i="1"/>
  <c r="L97" i="1"/>
  <c r="M97" i="1"/>
  <c r="N97" i="1"/>
  <c r="F104" i="1"/>
  <c r="J104" i="1"/>
  <c r="I104" i="1" s="1"/>
  <c r="L104" i="1"/>
  <c r="I105" i="1"/>
  <c r="Q105" i="1" s="1"/>
  <c r="I106" i="1"/>
  <c r="Q106" i="1" s="1"/>
  <c r="F108" i="1"/>
  <c r="G108" i="1"/>
  <c r="J108" i="1"/>
  <c r="K108" i="1"/>
  <c r="L108" i="1"/>
  <c r="M108" i="1"/>
  <c r="N108" i="1"/>
  <c r="F113" i="1"/>
  <c r="G113" i="1"/>
  <c r="J113" i="1"/>
  <c r="I113" i="1" s="1"/>
  <c r="Q113" i="1" s="1"/>
  <c r="K113" i="1"/>
  <c r="L113" i="1"/>
  <c r="M113" i="1"/>
  <c r="I115" i="1"/>
  <c r="Q115" i="1" s="1"/>
  <c r="F121" i="1"/>
  <c r="F120" i="1" s="1"/>
  <c r="G121" i="1"/>
  <c r="G120" i="1" s="1"/>
  <c r="J121" i="1"/>
  <c r="K121" i="1"/>
  <c r="K120" i="1" s="1"/>
  <c r="L121" i="1"/>
  <c r="M121" i="1"/>
  <c r="M120" i="1" s="1"/>
  <c r="N121" i="1"/>
  <c r="L124" i="1"/>
  <c r="N124" i="1"/>
  <c r="I126" i="1"/>
  <c r="Q126" i="1" s="1"/>
  <c r="F127" i="1"/>
  <c r="F124" i="1" s="1"/>
  <c r="G127" i="1"/>
  <c r="J127" i="1"/>
  <c r="J124" i="1" s="1"/>
  <c r="K127" i="1"/>
  <c r="L127" i="1"/>
  <c r="M127" i="1"/>
  <c r="I128" i="1"/>
  <c r="Q128" i="1" s="1"/>
  <c r="I129" i="1"/>
  <c r="Q129" i="1" s="1"/>
  <c r="F131" i="1"/>
  <c r="G131" i="1"/>
  <c r="G130" i="1" s="1"/>
  <c r="J131" i="1"/>
  <c r="K131" i="1"/>
  <c r="L131" i="1"/>
  <c r="M131" i="1"/>
  <c r="N131" i="1"/>
  <c r="F133" i="1"/>
  <c r="J133" i="1"/>
  <c r="K133" i="1"/>
  <c r="L133" i="1"/>
  <c r="M133" i="1"/>
  <c r="N133" i="1"/>
  <c r="I136" i="1"/>
  <c r="Q136" i="1" s="1"/>
  <c r="J137" i="1"/>
  <c r="K137" i="1"/>
  <c r="L137" i="1"/>
  <c r="M137" i="1"/>
  <c r="N137" i="1"/>
  <c r="I140" i="1"/>
  <c r="Q140" i="1" s="1"/>
  <c r="F141" i="1"/>
  <c r="F140" i="1" s="1"/>
  <c r="I141" i="1"/>
  <c r="Q141" i="1" s="1"/>
  <c r="I142" i="1"/>
  <c r="Q142" i="1" s="1"/>
  <c r="I143" i="1"/>
  <c r="Q143" i="1" s="1"/>
  <c r="F144" i="1"/>
  <c r="F143" i="1" s="1"/>
  <c r="G144" i="1"/>
  <c r="G143" i="1" s="1"/>
  <c r="I144" i="1"/>
  <c r="Q144" i="1" s="1"/>
  <c r="I145" i="1"/>
  <c r="Q145" i="1" s="1"/>
  <c r="F148" i="1"/>
  <c r="F147" i="1" s="1"/>
  <c r="G148" i="1"/>
  <c r="G147" i="1" s="1"/>
  <c r="J148" i="1"/>
  <c r="K148" i="1"/>
  <c r="K147" i="1" s="1"/>
  <c r="L148" i="1"/>
  <c r="L147" i="1" s="1"/>
  <c r="M148" i="1"/>
  <c r="M147" i="1" s="1"/>
  <c r="N148" i="1"/>
  <c r="N147" i="1" s="1"/>
  <c r="I124" i="1" l="1"/>
  <c r="I73" i="1"/>
  <c r="E24" i="1"/>
  <c r="E9" i="1" s="1"/>
  <c r="D24" i="1"/>
  <c r="I11" i="1"/>
  <c r="M130" i="1"/>
  <c r="I131" i="1"/>
  <c r="J120" i="1"/>
  <c r="M96" i="1"/>
  <c r="K96" i="1"/>
  <c r="N120" i="1"/>
  <c r="L120" i="1"/>
  <c r="I36" i="1"/>
  <c r="F24" i="1"/>
  <c r="G24" i="1"/>
  <c r="L24" i="1"/>
  <c r="K130" i="1"/>
  <c r="F130" i="1"/>
  <c r="I127" i="1"/>
  <c r="Q127" i="1" s="1"/>
  <c r="G96" i="1"/>
  <c r="N96" i="1"/>
  <c r="L96" i="1"/>
  <c r="F96" i="1"/>
  <c r="G89" i="1"/>
  <c r="I148" i="1"/>
  <c r="I133" i="1"/>
  <c r="N130" i="1"/>
  <c r="L130" i="1"/>
  <c r="J130" i="1"/>
  <c r="I97" i="1"/>
  <c r="I72" i="1"/>
  <c r="I70" i="1"/>
  <c r="K24" i="1"/>
  <c r="N25" i="1"/>
  <c r="I26" i="1"/>
  <c r="M24" i="1"/>
  <c r="J147" i="1"/>
  <c r="I147" i="1" s="1"/>
  <c r="I137" i="1"/>
  <c r="I121" i="1"/>
  <c r="I108" i="1"/>
  <c r="J96" i="1"/>
  <c r="J93" i="1"/>
  <c r="I93" i="1" s="1"/>
  <c r="Q93" i="1" s="1"/>
  <c r="I94" i="1"/>
  <c r="Q94" i="1" s="1"/>
  <c r="J90" i="1"/>
  <c r="I91" i="1"/>
  <c r="Q91" i="1" s="1"/>
  <c r="Q158" i="1"/>
  <c r="I35" i="1"/>
  <c r="J31" i="1"/>
  <c r="I31" i="1" s="1"/>
  <c r="I32" i="1"/>
  <c r="J28" i="1"/>
  <c r="I29" i="1"/>
  <c r="O24" i="1"/>
  <c r="O9" i="1" s="1"/>
  <c r="I130" i="1" l="1"/>
  <c r="I120" i="1"/>
  <c r="F89" i="1"/>
  <c r="F9" i="1" s="1"/>
  <c r="F7" i="1" s="1"/>
  <c r="K89" i="1"/>
  <c r="K9" i="1" s="1"/>
  <c r="M89" i="1"/>
  <c r="M9" i="1" s="1"/>
  <c r="G9" i="1"/>
  <c r="D9" i="1"/>
  <c r="D7" i="1" s="1"/>
  <c r="I96" i="1"/>
  <c r="L89" i="1"/>
  <c r="N89" i="1"/>
  <c r="I28" i="1"/>
  <c r="J24" i="1"/>
  <c r="J89" i="1"/>
  <c r="I90" i="1"/>
  <c r="Q90" i="1" s="1"/>
  <c r="I25" i="1"/>
  <c r="N24" i="1"/>
  <c r="N9" i="1" l="1"/>
  <c r="N7" i="1" s="1"/>
  <c r="I89" i="1"/>
  <c r="L9" i="1"/>
  <c r="L7" i="1" s="1"/>
  <c r="J9" i="1"/>
  <c r="J7" i="1" s="1"/>
  <c r="I24" i="1"/>
  <c r="I9" i="1" l="1"/>
  <c r="I7" i="1" s="1"/>
  <c r="C35" i="1"/>
  <c r="C148" i="1"/>
  <c r="C147" i="1" s="1"/>
  <c r="C131" i="1"/>
  <c r="C121" i="1"/>
  <c r="C120" i="1" s="1"/>
  <c r="C133" i="1"/>
  <c r="C130" i="1" l="1"/>
  <c r="C96" i="1"/>
  <c r="C113" i="1" l="1"/>
  <c r="C104" i="1" l="1"/>
  <c r="C141" i="1"/>
  <c r="C140" i="1" l="1"/>
  <c r="C94" i="1"/>
  <c r="C93" i="1" l="1"/>
  <c r="C144" i="1" l="1"/>
  <c r="C91" i="1"/>
  <c r="C90" i="1" l="1"/>
  <c r="C143" i="1"/>
  <c r="C127" i="1" l="1"/>
  <c r="C124" i="1" l="1"/>
  <c r="C72" i="1" l="1"/>
  <c r="C24" i="1" s="1"/>
  <c r="C89" i="1" l="1"/>
  <c r="C9" i="1" s="1"/>
  <c r="C7" i="1" l="1"/>
</calcChain>
</file>

<file path=xl/sharedStrings.xml><?xml version="1.0" encoding="utf-8"?>
<sst xmlns="http://schemas.openxmlformats.org/spreadsheetml/2006/main" count="148" uniqueCount="106">
  <si>
    <t>Наименование и местонахождение на обектите</t>
  </si>
  <si>
    <t>Източник на финансиране</t>
  </si>
  <si>
    <t>10--30</t>
  </si>
  <si>
    <t>Текущ ремонт на социална и техническа инфраструктура</t>
  </si>
  <si>
    <t>Основен ремонт на дълготрайни материални активи</t>
  </si>
  <si>
    <t xml:space="preserve">    Функция 02: Отбрана и сигурност</t>
  </si>
  <si>
    <t xml:space="preserve">      Обекти</t>
  </si>
  <si>
    <t>Функция 08: Икономически дейности</t>
  </si>
  <si>
    <t>Икономически дейности и услуги</t>
  </si>
  <si>
    <t>Придобиване на дълготрайни материални активи</t>
  </si>
  <si>
    <t>изграждане на инфраструктурни обекти</t>
  </si>
  <si>
    <t>Функция 07: Почивно дело, култура, религиозни дейности</t>
  </si>
  <si>
    <t>Функция 06:  Жилищно строителство, благоустройство, комунално стопанство и опазване на околната среда</t>
  </si>
  <si>
    <t>придобиване на друго оборудване, машини и съоръжения</t>
  </si>
  <si>
    <t>Кмет на община Момчилград:…………………..</t>
  </si>
  <si>
    <t xml:space="preserve">                                                    Илкнур Кязим</t>
  </si>
  <si>
    <t>Обекти</t>
  </si>
  <si>
    <t>Изготвил :…………………..</t>
  </si>
  <si>
    <t xml:space="preserve">                       инж. Алие Ибрахим -зам.кмет</t>
  </si>
  <si>
    <t>Функция 01: Общи държавни служби</t>
  </si>
  <si>
    <t>придобиване на други ДМА</t>
  </si>
  <si>
    <t>5400</t>
  </si>
  <si>
    <t>Придобиване на земя</t>
  </si>
  <si>
    <t>Функция 04:  Здравеопазване</t>
  </si>
  <si>
    <t>5203</t>
  </si>
  <si>
    <t>Общи държавни служби</t>
  </si>
  <si>
    <t>Функция 08:Икономически дейности и услуги</t>
  </si>
  <si>
    <t>11559</t>
  </si>
  <si>
    <t>5309</t>
  </si>
  <si>
    <t>придобиване на други нематериални дълготрайни активи</t>
  </si>
  <si>
    <t>5301</t>
  </si>
  <si>
    <t>придобиване на програмни продукти и лицензи за програмни продукти</t>
  </si>
  <si>
    <t>придобиване на стопански инвентар</t>
  </si>
  <si>
    <t>52-19</t>
  </si>
  <si>
    <t>Придобиване други ДМА</t>
  </si>
  <si>
    <t>в.т.ч. - 30% от §40-00 за кметства            2021-2023 г.</t>
  </si>
  <si>
    <t xml:space="preserve"> </t>
  </si>
  <si>
    <t xml:space="preserve"> §40-00 преходен остатък за периода от 2021-  2023 г.</t>
  </si>
  <si>
    <t xml:space="preserve"> §40-00  от 2024 г.</t>
  </si>
  <si>
    <t>придобиване на друго ДМА</t>
  </si>
  <si>
    <t>забележка</t>
  </si>
  <si>
    <t xml:space="preserve">            (в лв.)</t>
  </si>
  <si>
    <t xml:space="preserve">                                                                                                                                                           </t>
  </si>
  <si>
    <t>в.т.ч. - 30% от §40-00 за кметства            2024 г.</t>
  </si>
  <si>
    <t>Функция 01:Общо държавни служби</t>
  </si>
  <si>
    <t>Функция 03: Образование</t>
  </si>
  <si>
    <t>Функция 07:Почивно дело , култура, религиозни дейности</t>
  </si>
  <si>
    <t>Обща годишна задача за 2024 г.                    Колона3      =кол.4+кол.8</t>
  </si>
  <si>
    <t>ПРЕХОДЕН ОСТАТЪК ЗА 2025 Г.</t>
  </si>
  <si>
    <t>ОТЧЕТ 2024 Г.</t>
  </si>
  <si>
    <t xml:space="preserve"> §40-00 преходен остатък за периода от 2021-  2024 г.</t>
  </si>
  <si>
    <t>в.т.ч. - 30% от §40-00 за кметства            2021-2024 г.</t>
  </si>
  <si>
    <t>11777</t>
  </si>
  <si>
    <t>Обща годишна задача за 2025 г.</t>
  </si>
  <si>
    <t xml:space="preserve">„Рехабилитация на път КRZ3382/I-5, Кърджали - Момчилград / - Балабаново от км 0+000 до км. 4+000" с дължина 4,0 км, с.Балабаново </t>
  </si>
  <si>
    <t xml:space="preserve"> §40-00 -2025 г.</t>
  </si>
  <si>
    <t>в.т.ч. - 30% от §40-00 за кметства            2025 г.</t>
  </si>
  <si>
    <t>Текущ ремонт асфалтови настилки на улица в с.Садовица</t>
  </si>
  <si>
    <t xml:space="preserve">БИЛО </t>
  </si>
  <si>
    <t>Текущ ремонт улица в с.Прогрес</t>
  </si>
  <si>
    <t>Текущ ремонт на път за с.Летовник</t>
  </si>
  <si>
    <t>Текущ ремонт улица в с.Соколино</t>
  </si>
  <si>
    <t>Допълнително водоснабдяване на мах.Хамасче от с.Неофит Бозвелиево</t>
  </si>
  <si>
    <t>Текущ ремонт на улица в с.Чайка</t>
  </si>
  <si>
    <r>
      <t>ПЛАН  НА РАЗХОДИТЕ , ФИНАНСИРАНИ</t>
    </r>
    <r>
      <rPr>
        <b/>
        <sz val="11"/>
        <color theme="1"/>
        <rFont val="Calibri"/>
        <family val="2"/>
        <scheme val="minor"/>
      </rPr>
      <t xml:space="preserve"> ПРЕЗ 2026 </t>
    </r>
    <r>
      <rPr>
        <sz val="11"/>
        <color theme="1"/>
        <rFont val="Calibri"/>
        <family val="2"/>
        <charset val="204"/>
        <scheme val="minor"/>
      </rPr>
      <t>Г. ОТ ПРИХОДИ ПО §40-00 Постъпления от продажба на общински нефинансови активи съгл. чл.127, ал.2 от Закона за публичните финанси</t>
    </r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</si>
  <si>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(по бюджета на общината от 2026 г.)</t>
    </r>
  </si>
  <si>
    <r>
      <t xml:space="preserve">Внесен ДДС върху продажбите </t>
    </r>
    <r>
      <rPr>
        <sz val="10"/>
        <rFont val="Arial"/>
        <family val="2"/>
        <charset val="204"/>
      </rPr>
      <t>( по бюджета на общината за 2026 г.)</t>
    </r>
  </si>
  <si>
    <r>
      <t xml:space="preserve">Постъпления от продажба на общински нефинансови активи,  
</t>
    </r>
    <r>
      <rPr>
        <sz val="10"/>
        <rFont val="Arial"/>
        <family val="2"/>
        <charset val="204"/>
      </rPr>
      <t>( по бюджета на общината за 2026 г.)без ДДС</t>
    </r>
  </si>
  <si>
    <t xml:space="preserve">                                                ОБЩИНА МОМЧИЛГРАД </t>
  </si>
  <si>
    <t>Доставка на полиетиленов хоризонтален резервоар 5000л. за водоснабдвяне на с.Врело</t>
  </si>
  <si>
    <t>Изграждане на довеждащ колектор за поливни нужди на парк "Нури адалъ", гр.Момчилград</t>
  </si>
  <si>
    <t>Текущ ремонт на път KRZ2420-Момчилград - Оранжерията</t>
  </si>
  <si>
    <t>5620</t>
  </si>
  <si>
    <t>Обща годишна задача за 2026 г. в евро</t>
  </si>
  <si>
    <t xml:space="preserve"> §40-00 преходен остатък за периода от 2024-  2025 г. в евро</t>
  </si>
  <si>
    <t>в.т.ч. - 30% от §40-00 за кметства            2024-2025 г. в евро</t>
  </si>
  <si>
    <t xml:space="preserve"> §40-00 - 2026 г. в евро</t>
  </si>
  <si>
    <t>в.т.ч. - 30% от §40-00 за кметства            2026 г. в евро</t>
  </si>
  <si>
    <t>Направа на стоманобетонова стена на ул."Стара планина ", гр.Момчилград</t>
  </si>
  <si>
    <t>Текущ ремонт улица в с.Нановица</t>
  </si>
  <si>
    <t>Текущ ремонт улица в с.Груево</t>
  </si>
  <si>
    <t>Текущ ремонт улица в с.Биволяне</t>
  </si>
  <si>
    <t>Текущ ремонт улица в с.Свобода</t>
  </si>
  <si>
    <t>Текущ ремонт улица в с.Звездел</t>
  </si>
  <si>
    <t>Текущ ремонт улица в с.Карамфил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</si>
  <si>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</si>
  <si>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</si>
  <si>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</si>
  <si>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</si>
  <si>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</si>
  <si>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</si>
  <si>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</si>
  <si>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</si>
  <si>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</si>
  <si>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</si>
  <si>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</si>
  <si>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</si>
  <si>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</si>
  <si>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</si>
  <si>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Изграждане на дървена беседка в мах.Дъбовец с.Чуково</t>
  </si>
  <si>
    <t>Приложение №2</t>
  </si>
  <si>
    <t xml:space="preserve">ПЛАТЕНО </t>
  </si>
  <si>
    <t>БИЛО</t>
  </si>
  <si>
    <t>СТАВА</t>
  </si>
  <si>
    <t>В ЕВРО</t>
  </si>
  <si>
    <t>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</si>
</sst>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"/>
  </numFmts>
  <fonts count="3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1"/>
      <color theme="9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0"/>
      <color theme="9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1" xfId="0" applyBorder="1" applyAlignment="1" applyProtection="1">
      <alignment horizontal="centerContinuous" vertical="center" wrapText="1"/>
      <protection locked="0"/>
    </xf>
    <xf numFmtId="17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3" fontId="0" fillId="0" borderId="1" xfId="0" applyNumberFormat="1" applyBorder="1" applyAlignment="1">
      <alignment horizontal="center"/>
    </xf>
    <xf numFmtId="49" fontId="3" fillId="4" borderId="1" xfId="0" applyNumberFormat="1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1" fontId="1" fillId="2" borderId="1" xfId="0" applyNumberFormat="1" applyFont="1" applyFill="1" applyBorder="1"/>
    <xf numFmtId="0" fontId="0" fillId="6" borderId="1" xfId="0" applyFill="1" applyBorder="1" applyAlignment="1">
      <alignment horizontal="center" wrapText="1"/>
    </xf>
    <xf numFmtId="0" fontId="0" fillId="7" borderId="0" xfId="0" applyFill="1"/>
    <xf numFmtId="1" fontId="0" fillId="0" borderId="0" xfId="0" applyNumberFormat="1"/>
    <xf numFmtId="0" fontId="3" fillId="2" borderId="1" xfId="0" applyFont="1" applyFill="1" applyBorder="1" applyAlignment="1" applyProtection="1">
      <alignment horizontal="centerContinuous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49" fontId="3" fillId="4" borderId="1" xfId="0" applyNumberFormat="1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4" borderId="3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>
      <alignment horizontal="left" wrapText="1"/>
    </xf>
    <xf numFmtId="0" fontId="11" fillId="0" borderId="0" xfId="0" applyFont="1"/>
    <xf numFmtId="0" fontId="1" fillId="0" borderId="0" xfId="0" applyFont="1"/>
    <xf numFmtId="1" fontId="13" fillId="4" borderId="1" xfId="0" applyNumberFormat="1" applyFont="1" applyFill="1" applyBorder="1" applyAlignment="1">
      <alignment horizontal="center"/>
    </xf>
    <xf numFmtId="1" fontId="2" fillId="11" borderId="3" xfId="0" applyNumberFormat="1" applyFont="1" applyFill="1" applyBorder="1" applyAlignment="1" applyProtection="1">
      <alignment horizontal="center" wrapText="1"/>
      <protection locked="0"/>
    </xf>
    <xf numFmtId="0" fontId="2" fillId="11" borderId="3" xfId="0" applyFont="1" applyFill="1" applyBorder="1" applyAlignment="1" applyProtection="1">
      <alignment horizontal="center" wrapText="1"/>
      <protection locked="0"/>
    </xf>
    <xf numFmtId="1" fontId="13" fillId="11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  <xf numFmtId="1" fontId="14" fillId="11" borderId="3" xfId="0" applyNumberFormat="1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 wrapText="1"/>
    </xf>
    <xf numFmtId="1" fontId="14" fillId="6" borderId="3" xfId="0" applyNumberFormat="1" applyFont="1" applyFill="1" applyBorder="1" applyAlignment="1">
      <alignment horizontal="center" wrapText="1"/>
    </xf>
    <xf numFmtId="1" fontId="6" fillId="5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1" fontId="17" fillId="6" borderId="3" xfId="0" applyNumberFormat="1" applyFont="1" applyFill="1" applyBorder="1" applyAlignment="1">
      <alignment horizontal="center" wrapText="1"/>
    </xf>
    <xf numFmtId="49" fontId="18" fillId="4" borderId="1" xfId="0" applyNumberFormat="1" applyFont="1" applyFill="1" applyBorder="1" applyAlignment="1">
      <alignment wrapText="1"/>
    </xf>
    <xf numFmtId="49" fontId="19" fillId="4" borderId="1" xfId="0" applyNumberFormat="1" applyFont="1" applyFill="1" applyBorder="1" applyAlignment="1">
      <alignment wrapText="1"/>
    </xf>
    <xf numFmtId="1" fontId="9" fillId="3" borderId="1" xfId="0" applyNumberFormat="1" applyFont="1" applyFill="1" applyBorder="1" applyAlignment="1" applyProtection="1">
      <alignment horizontal="center" wrapText="1"/>
      <protection locked="0"/>
    </xf>
    <xf numFmtId="1" fontId="14" fillId="11" borderId="1" xfId="0" applyNumberFormat="1" applyFont="1" applyFill="1" applyBorder="1" applyAlignment="1">
      <alignment horizontal="center"/>
    </xf>
    <xf numFmtId="49" fontId="19" fillId="4" borderId="0" xfId="0" applyNumberFormat="1" applyFont="1" applyFill="1" applyAlignment="1">
      <alignment wrapText="1"/>
    </xf>
    <xf numFmtId="49" fontId="20" fillId="4" borderId="1" xfId="0" applyNumberFormat="1" applyFont="1" applyFill="1" applyBorder="1" applyAlignment="1">
      <alignment wrapText="1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1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49" fontId="3" fillId="7" borderId="1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center"/>
    </xf>
    <xf numFmtId="1" fontId="13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2" fontId="13" fillId="7" borderId="1" xfId="0" applyNumberFormat="1" applyFont="1" applyFill="1" applyBorder="1" applyAlignment="1">
      <alignment horizontal="center"/>
    </xf>
    <xf numFmtId="1" fontId="2" fillId="7" borderId="3" xfId="0" applyNumberFormat="1" applyFont="1" applyFill="1" applyBorder="1" applyAlignment="1" applyProtection="1">
      <alignment horizontal="center" wrapText="1"/>
      <protection locked="0"/>
    </xf>
    <xf numFmtId="0" fontId="2" fillId="7" borderId="3" xfId="0" applyFont="1" applyFill="1" applyBorder="1" applyAlignment="1" applyProtection="1">
      <alignment horizontal="center" wrapText="1"/>
      <protection locked="0"/>
    </xf>
    <xf numFmtId="1" fontId="14" fillId="7" borderId="3" xfId="0" applyNumberFormat="1" applyFont="1" applyFill="1" applyBorder="1" applyAlignment="1">
      <alignment horizontal="center" wrapText="1"/>
    </xf>
    <xf numFmtId="0" fontId="14" fillId="7" borderId="3" xfId="0" applyFont="1" applyFill="1" applyBorder="1" applyAlignment="1">
      <alignment horizontal="center" wrapText="1"/>
    </xf>
    <xf numFmtId="1" fontId="17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1" fontId="17" fillId="7" borderId="3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center" wrapText="1"/>
    </xf>
    <xf numFmtId="1" fontId="15" fillId="7" borderId="1" xfId="0" applyNumberFormat="1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7" borderId="1" xfId="0" applyFill="1" applyBorder="1"/>
    <xf numFmtId="1" fontId="11" fillId="7" borderId="1" xfId="0" applyNumberFormat="1" applyFont="1" applyFill="1" applyBorder="1" applyAlignment="1">
      <alignment horizontal="center"/>
    </xf>
    <xf numFmtId="1" fontId="15" fillId="7" borderId="3" xfId="0" applyNumberFormat="1" applyFont="1" applyFill="1" applyBorder="1" applyAlignment="1">
      <alignment horizontal="center"/>
    </xf>
    <xf numFmtId="1" fontId="16" fillId="7" borderId="1" xfId="0" applyNumberFormat="1" applyFont="1" applyFill="1" applyBorder="1" applyAlignment="1">
      <alignment horizontal="center"/>
    </xf>
    <xf numFmtId="1" fontId="21" fillId="7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1" fontId="0" fillId="5" borderId="1" xfId="0" applyNumberFormat="1" applyFill="1" applyBorder="1" applyAlignment="1">
      <alignment horizontal="center" wrapText="1"/>
    </xf>
    <xf numFmtId="1" fontId="14" fillId="6" borderId="1" xfId="0" applyNumberFormat="1" applyFont="1" applyFill="1" applyBorder="1" applyAlignment="1">
      <alignment horizontal="center" wrapText="1"/>
    </xf>
    <xf numFmtId="1" fontId="17" fillId="6" borderId="1" xfId="0" applyNumberFormat="1" applyFont="1" applyFill="1" applyBorder="1" applyAlignment="1">
      <alignment horizontal="center" wrapText="1"/>
    </xf>
    <xf numFmtId="1" fontId="14" fillId="11" borderId="1" xfId="0" applyNumberFormat="1" applyFont="1" applyFill="1" applyBorder="1" applyAlignment="1">
      <alignment horizontal="center" wrapText="1"/>
    </xf>
    <xf numFmtId="0" fontId="8" fillId="0" borderId="0" xfId="0" applyFont="1"/>
    <xf numFmtId="1" fontId="13" fillId="11" borderId="0" xfId="0" applyNumberFormat="1" applyFont="1" applyFill="1" applyAlignment="1">
      <alignment horizontal="center"/>
    </xf>
    <xf numFmtId="0" fontId="2" fillId="7" borderId="1" xfId="0" applyFont="1" applyFill="1" applyBorder="1" applyAlignment="1" applyProtection="1">
      <alignment horizontal="center" wrapText="1"/>
      <protection locked="0"/>
    </xf>
    <xf numFmtId="1" fontId="14" fillId="7" borderId="1" xfId="0" applyNumberFormat="1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" fontId="22" fillId="0" borderId="1" xfId="0" applyNumberFormat="1" applyFont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1" fontId="22" fillId="0" borderId="1" xfId="0" applyNumberFormat="1" applyFont="1" applyBorder="1" applyAlignment="1">
      <alignment vertical="top" wrapText="1"/>
    </xf>
    <xf numFmtId="1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13" fillId="7" borderId="3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 wrapText="1"/>
    </xf>
    <xf numFmtId="1" fontId="14" fillId="4" borderId="1" xfId="0" applyNumberFormat="1" applyFont="1" applyFill="1" applyBorder="1" applyAlignment="1">
      <alignment horizontal="center"/>
    </xf>
    <xf numFmtId="1" fontId="13" fillId="11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 wrapText="1"/>
      <protection locked="0"/>
    </xf>
    <xf numFmtId="0" fontId="0" fillId="5" borderId="3" xfId="0" applyFill="1" applyBorder="1" applyAlignment="1">
      <alignment horizontal="center" wrapText="1"/>
    </xf>
    <xf numFmtId="49" fontId="6" fillId="5" borderId="3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wrapText="1"/>
    </xf>
    <xf numFmtId="1" fontId="0" fillId="5" borderId="3" xfId="0" applyNumberFormat="1" applyFill="1" applyBorder="1" applyAlignment="1">
      <alignment horizontal="center" wrapText="1"/>
    </xf>
    <xf numFmtId="1" fontId="6" fillId="5" borderId="3" xfId="0" applyNumberFormat="1" applyFont="1" applyFill="1" applyBorder="1" applyAlignment="1">
      <alignment horizontal="center" wrapText="1"/>
    </xf>
    <xf numFmtId="1" fontId="14" fillId="11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 applyProtection="1">
      <alignment horizontal="center" wrapText="1"/>
      <protection locked="0"/>
    </xf>
    <xf numFmtId="164" fontId="2" fillId="4" borderId="3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>
      <alignment horizontal="center"/>
    </xf>
    <xf numFmtId="1" fontId="12" fillId="10" borderId="1" xfId="0" applyNumberFormat="1" applyFont="1" applyFill="1" applyBorder="1" applyAlignment="1">
      <alignment wrapText="1"/>
    </xf>
    <xf numFmtId="0" fontId="23" fillId="7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13" borderId="0" xfId="0" applyFill="1"/>
    <xf numFmtId="0" fontId="8" fillId="13" borderId="0" xfId="0" applyFont="1" applyFill="1"/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1" fontId="1" fillId="13" borderId="1" xfId="0" applyNumberFormat="1" applyFont="1" applyFill="1" applyBorder="1" applyAlignment="1">
      <alignment horizontal="center"/>
    </xf>
    <xf numFmtId="1" fontId="9" fillId="13" borderId="1" xfId="0" applyNumberFormat="1" applyFont="1" applyFill="1" applyBorder="1" applyAlignment="1" applyProtection="1">
      <alignment horizontal="center" wrapText="1"/>
      <protection locked="0"/>
    </xf>
    <xf numFmtId="49" fontId="3" fillId="13" borderId="1" xfId="0" applyNumberFormat="1" applyFont="1" applyFill="1" applyBorder="1" applyAlignment="1">
      <alignment horizontal="center" wrapText="1"/>
    </xf>
    <xf numFmtId="1" fontId="6" fillId="13" borderId="1" xfId="0" applyNumberFormat="1" applyFont="1" applyFill="1" applyBorder="1" applyAlignment="1">
      <alignment horizontal="center"/>
    </xf>
    <xf numFmtId="1" fontId="2" fillId="13" borderId="1" xfId="0" applyNumberFormat="1" applyFont="1" applyFill="1" applyBorder="1" applyAlignment="1" applyProtection="1">
      <alignment horizontal="center" wrapText="1"/>
      <protection locked="0"/>
    </xf>
    <xf numFmtId="1" fontId="13" fillId="13" borderId="1" xfId="0" applyNumberFormat="1" applyFont="1" applyFill="1" applyBorder="1" applyAlignment="1">
      <alignment horizontal="center"/>
    </xf>
    <xf numFmtId="1" fontId="6" fillId="13" borderId="3" xfId="0" applyNumberFormat="1" applyFont="1" applyFill="1" applyBorder="1" applyAlignment="1">
      <alignment horizontal="center"/>
    </xf>
    <xf numFmtId="1" fontId="13" fillId="13" borderId="3" xfId="0" applyNumberFormat="1" applyFont="1" applyFill="1" applyBorder="1" applyAlignment="1">
      <alignment horizontal="center"/>
    </xf>
    <xf numFmtId="1" fontId="2" fillId="13" borderId="3" xfId="0" applyNumberFormat="1" applyFont="1" applyFill="1" applyBorder="1" applyAlignment="1" applyProtection="1">
      <alignment horizontal="center" wrapText="1"/>
      <protection locked="0"/>
    </xf>
    <xf numFmtId="1" fontId="14" fillId="13" borderId="3" xfId="0" applyNumberFormat="1" applyFont="1" applyFill="1" applyBorder="1" applyAlignment="1">
      <alignment horizontal="center" wrapText="1"/>
    </xf>
    <xf numFmtId="1" fontId="17" fillId="13" borderId="3" xfId="0" applyNumberFormat="1" applyFont="1" applyFill="1" applyBorder="1" applyAlignment="1">
      <alignment horizontal="center" wrapText="1"/>
    </xf>
    <xf numFmtId="0" fontId="0" fillId="13" borderId="1" xfId="0" applyFill="1" applyBorder="1" applyAlignment="1">
      <alignment horizontal="center" wrapText="1"/>
    </xf>
    <xf numFmtId="0" fontId="6" fillId="13" borderId="1" xfId="0" applyFont="1" applyFill="1" applyBorder="1" applyAlignment="1">
      <alignment horizontal="center" wrapText="1"/>
    </xf>
    <xf numFmtId="1" fontId="0" fillId="13" borderId="1" xfId="0" applyNumberFormat="1" applyFill="1" applyBorder="1" applyAlignment="1">
      <alignment horizontal="center" wrapText="1"/>
    </xf>
    <xf numFmtId="1" fontId="6" fillId="13" borderId="1" xfId="0" applyNumberFormat="1" applyFont="1" applyFill="1" applyBorder="1" applyAlignment="1">
      <alignment horizontal="center" wrapText="1"/>
    </xf>
    <xf numFmtId="1" fontId="14" fillId="13" borderId="1" xfId="0" applyNumberFormat="1" applyFont="1" applyFill="1" applyBorder="1" applyAlignment="1">
      <alignment horizontal="center"/>
    </xf>
    <xf numFmtId="164" fontId="2" fillId="13" borderId="1" xfId="0" applyNumberFormat="1" applyFont="1" applyFill="1" applyBorder="1" applyAlignment="1" applyProtection="1">
      <alignment horizontal="center" wrapText="1"/>
      <protection locked="0"/>
    </xf>
    <xf numFmtId="0" fontId="0" fillId="13" borderId="1" xfId="0" applyFill="1" applyBorder="1" applyAlignment="1">
      <alignment horizontal="center"/>
    </xf>
    <xf numFmtId="1" fontId="22" fillId="0" borderId="1" xfId="0" applyNumberFormat="1" applyFont="1" applyBorder="1" applyAlignment="1">
      <alignment horizontal="center" wrapText="1"/>
    </xf>
    <xf numFmtId="49" fontId="18" fillId="4" borderId="1" xfId="0" applyNumberFormat="1" applyFont="1" applyFill="1" applyBorder="1" applyAlignment="1">
      <alignment horizontal="center" wrapText="1"/>
    </xf>
    <xf numFmtId="1" fontId="25" fillId="0" borderId="1" xfId="0" applyNumberFormat="1" applyFont="1" applyBorder="1" applyAlignment="1">
      <alignment horizontal="center" wrapText="1"/>
    </xf>
    <xf numFmtId="1" fontId="11" fillId="0" borderId="3" xfId="0" applyNumberFormat="1" applyFont="1" applyBorder="1" applyAlignment="1">
      <alignment horizontal="center"/>
    </xf>
    <xf numFmtId="0" fontId="0" fillId="4" borderId="0" xfId="0" applyFill="1"/>
    <xf numFmtId="1" fontId="22" fillId="4" borderId="1" xfId="0" applyNumberFormat="1" applyFont="1" applyFill="1" applyBorder="1" applyAlignment="1">
      <alignment horizontal="center" wrapText="1"/>
    </xf>
    <xf numFmtId="1" fontId="25" fillId="0" borderId="1" xfId="0" applyNumberFormat="1" applyFont="1" applyBorder="1" applyAlignment="1">
      <alignment wrapText="1"/>
    </xf>
    <xf numFmtId="1" fontId="26" fillId="0" borderId="1" xfId="0" applyNumberFormat="1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1" fontId="26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1" fontId="26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27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0" fontId="26" fillId="13" borderId="1" xfId="0" applyFont="1" applyFill="1" applyBorder="1" applyAlignment="1" applyProtection="1">
      <alignment horizontal="center" vertical="center" wrapText="1"/>
      <protection locked="0"/>
    </xf>
    <xf numFmtId="0" fontId="26" fillId="7" borderId="1" xfId="0" applyFont="1" applyFill="1" applyBorder="1" applyAlignment="1" applyProtection="1">
      <alignment horizontal="center" vertical="center" wrapText="1"/>
      <protection locked="0"/>
    </xf>
    <xf numFmtId="49" fontId="20" fillId="4" borderId="0" xfId="0" applyNumberFormat="1" applyFont="1" applyFill="1" applyAlignment="1">
      <alignment wrapText="1"/>
    </xf>
    <xf numFmtId="1" fontId="6" fillId="0" borderId="0" xfId="0" applyNumberFormat="1" applyFont="1" applyAlignment="1">
      <alignment horizontal="center"/>
    </xf>
    <xf numFmtId="1" fontId="6" fillId="13" borderId="0" xfId="0" applyNumberFormat="1" applyFont="1" applyFill="1" applyAlignment="1">
      <alignment horizontal="center"/>
    </xf>
    <xf numFmtId="1" fontId="14" fillId="4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2" fillId="3" borderId="1" xfId="0" applyNumberFormat="1" applyFont="1" applyFill="1" applyBorder="1" applyAlignment="1" applyProtection="1">
      <alignment wrapText="1"/>
      <protection locked="0"/>
    </xf>
    <xf numFmtId="0" fontId="8" fillId="11" borderId="4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0" fontId="24" fillId="7" borderId="2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/>
    </xf>
    <xf numFmtId="0" fontId="17" fillId="7" borderId="2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17" fillId="11" borderId="2" xfId="0" applyFont="1" applyFill="1" applyBorder="1" applyAlignment="1">
      <alignment horizontal="center"/>
    </xf>
    <xf numFmtId="0" fontId="17" fillId="11" borderId="4" xfId="0" applyFont="1" applyFill="1" applyBorder="1" applyAlignment="1">
      <alignment horizontal="center"/>
    </xf>
    <xf numFmtId="0" fontId="17" fillId="11" borderId="3" xfId="0" applyFont="1" applyFill="1" applyBorder="1" applyAlignment="1">
      <alignment horizontal="center"/>
    </xf>
    <xf numFmtId="1" fontId="9" fillId="7" borderId="1" xfId="0" applyNumberFormat="1" applyFont="1" applyFill="1" applyBorder="1" applyAlignment="1" applyProtection="1">
      <alignment horizontal="center" wrapText="1"/>
      <protection locked="0"/>
    </xf>
    <xf numFmtId="1" fontId="28" fillId="3" borderId="1" xfId="0" applyNumberFormat="1" applyFont="1" applyFill="1" applyBorder="1" applyAlignment="1" applyProtection="1">
      <alignment wrapText="1"/>
      <protection locked="0"/>
    </xf>
    <xf numFmtId="49" fontId="20" fillId="4" borderId="1" xfId="0" applyNumberFormat="1" applyFont="1" applyFill="1" applyBorder="1" applyAlignment="1">
      <alignment horizontal="center" wrapText="1"/>
    </xf>
    <xf numFmtId="1" fontId="15" fillId="0" borderId="1" xfId="0" applyNumberFormat="1" applyFont="1" applyBorder="1" applyAlignment="1">
      <alignment wrapText="1"/>
    </xf>
    <xf numFmtId="1" fontId="22" fillId="4" borderId="3" xfId="0" applyNumberFormat="1" applyFont="1" applyFill="1" applyBorder="1" applyAlignment="1">
      <alignment horizontal="center" wrapText="1"/>
    </xf>
    <xf numFmtId="1" fontId="25" fillId="0" borderId="0" xfId="0" applyNumberFormat="1" applyFont="1" applyAlignment="1">
      <alignment wrapText="1"/>
    </xf>
    <xf numFmtId="1" fontId="22" fillId="0" borderId="0" xfId="0" applyNumberFormat="1" applyFont="1" applyAlignment="1">
      <alignment wrapText="1"/>
    </xf>
    <xf numFmtId="1" fontId="25" fillId="0" borderId="3" xfId="0" applyNumberFormat="1" applyFont="1" applyBorder="1" applyAlignment="1">
      <alignment horizontal="center" wrapText="1"/>
    </xf>
    <xf numFmtId="1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4" borderId="3" xfId="0" applyNumberFormat="1" applyFont="1" applyFill="1" applyBorder="1" applyAlignment="1">
      <alignment horizontal="center" wrapText="1"/>
    </xf>
    <xf numFmtId="1" fontId="15" fillId="0" borderId="3" xfId="0" applyNumberFormat="1" applyFont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1" fontId="2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 wrapText="1"/>
      <protection locked="0"/>
    </xf>
    <xf numFmtId="1" fontId="6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 wrapText="1"/>
    </xf>
    <xf numFmtId="1" fontId="0" fillId="4" borderId="3" xfId="0" applyNumberForma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1" fontId="17" fillId="4" borderId="3" xfId="0" applyNumberFormat="1" applyFont="1" applyFill="1" applyBorder="1" applyAlignment="1">
      <alignment horizontal="center" wrapText="1"/>
    </xf>
    <xf numFmtId="1" fontId="6" fillId="4" borderId="3" xfId="0" applyNumberFormat="1" applyFont="1" applyFill="1" applyBorder="1" applyAlignment="1">
      <alignment horizontal="center" wrapText="1"/>
    </xf>
    <xf numFmtId="1" fontId="14" fillId="4" borderId="3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1" fontId="2" fillId="4" borderId="1" xfId="0" applyNumberFormat="1" applyFont="1" applyFill="1" applyBorder="1" applyAlignment="1" applyProtection="1">
      <alignment wrapText="1"/>
      <protection locked="0"/>
    </xf>
    <xf numFmtId="49" fontId="29" fillId="4" borderId="1" xfId="0" applyNumberFormat="1" applyFont="1" applyFill="1" applyBorder="1" applyAlignment="1">
      <alignment horizontal="center" wrapText="1"/>
    </xf>
    <xf numFmtId="1" fontId="13" fillId="5" borderId="3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wrapText="1"/>
    </xf>
    <xf numFmtId="0" fontId="22" fillId="0" borderId="0" xfId="0" applyFont="1"/>
    <xf numFmtId="0" fontId="1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wrapText="1"/>
    </xf>
    <xf numFmtId="0" fontId="0" fillId="0" borderId="7" xfId="0" applyBorder="1" applyAlignment="1">
      <alignment horizontal="center"/>
    </xf>
    <xf numFmtId="49" fontId="2" fillId="4" borderId="1" xfId="0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wrapText="1"/>
    </xf>
    <xf numFmtId="17" fontId="0" fillId="0" borderId="0" xfId="0" applyNumberFormat="1"/>
    <xf numFmtId="49" fontId="0" fillId="0" borderId="0" xfId="0" applyNumberFormat="1" applyAlignment="1">
      <alignment horizontal="center" vertical="justify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12" borderId="4" xfId="0" applyFill="1" applyBorder="1" applyAlignment="1">
      <alignment horizontal="left" wrapText="1"/>
    </xf>
    <xf numFmtId="0" fontId="0" fillId="12" borderId="3" xfId="0" applyFill="1" applyBorder="1" applyAlignment="1">
      <alignment horizontal="left" wrapText="1"/>
    </xf>
    <xf numFmtId="0" fontId="5" fillId="5" borderId="2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12" borderId="1" xfId="0" applyFill="1" applyBorder="1" applyAlignment="1">
      <alignment horizontal="left" wrapText="1"/>
    </xf>
    <xf numFmtId="0" fontId="5" fillId="5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horizontal="left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11" borderId="4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27"/>
  <sheetViews>
    <sheetView tabSelected="1" view="pageBreakPreview" zoomScale="69" zoomScaleNormal="69" zoomScaleSheetLayoutView="69" workbookViewId="0">
      <selection activeCell="AD1" sqref="AD1"/>
    </sheetView>
  </sheetViews>
  <sheetFormatPr defaultRowHeight="15" x14ac:dyDescent="0.25"/>
  <cols>
    <col min="1" max="1" width="7.7109375" customWidth="1"/>
    <col min="2" max="2" width="35.85546875" customWidth="1"/>
    <col min="3" max="4" width="15.7109375" hidden="1" customWidth="1"/>
    <col min="5" max="5" width="17.140625" hidden="1" customWidth="1"/>
    <col min="6" max="6" width="16.85546875" style="116" hidden="1" customWidth="1"/>
    <col min="7" max="10" width="15.7109375" hidden="1" customWidth="1"/>
    <col min="11" max="11" width="15" hidden="1" customWidth="1"/>
    <col min="12" max="12" width="17.85546875" style="14" hidden="1" customWidth="1"/>
    <col min="13" max="14" width="15" style="14" hidden="1" customWidth="1"/>
    <col min="15" max="15" width="16.85546875" style="14" hidden="1" customWidth="1"/>
    <col min="16" max="16" width="14.85546875" style="14" hidden="1" customWidth="1"/>
    <col min="17" max="17" width="1" style="14" hidden="1" customWidth="1"/>
    <col min="18" max="18" width="17.28515625" style="14" hidden="1" customWidth="1"/>
    <col min="19" max="19" width="18.42578125" hidden="1" customWidth="1"/>
    <col min="20" max="20" width="17.7109375" style="141" customWidth="1"/>
    <col min="21" max="21" width="21.42578125" customWidth="1"/>
    <col min="22" max="22" width="19.5703125" bestFit="1" customWidth="1"/>
    <col min="23" max="23" width="17.42578125" customWidth="1"/>
    <col min="24" max="24" width="18.7109375" customWidth="1"/>
    <col min="25" max="25" width="17.7109375" style="141" customWidth="1"/>
    <col min="26" max="26" width="21.42578125" customWidth="1"/>
    <col min="27" max="27" width="19.5703125" bestFit="1" customWidth="1"/>
    <col min="28" max="28" width="17.42578125" customWidth="1"/>
    <col min="29" max="30" width="18.7109375" customWidth="1"/>
    <col min="31" max="31" width="14.28515625" customWidth="1"/>
    <col min="32" max="32" width="13.85546875" customWidth="1"/>
    <col min="33" max="33" width="32.5703125" customWidth="1"/>
  </cols>
  <sheetData>
    <row r="1" spans="1:31" x14ac:dyDescent="0.25">
      <c r="A1" t="s">
        <v>68</v>
      </c>
      <c r="B1" s="84"/>
      <c r="C1" s="84"/>
      <c r="D1" s="84"/>
      <c r="E1" s="84"/>
      <c r="F1" s="117"/>
      <c r="G1" s="84"/>
      <c r="H1" s="84"/>
      <c r="I1" s="84"/>
      <c r="J1" s="84"/>
      <c r="K1" s="84"/>
      <c r="L1" s="84"/>
      <c r="M1" s="84"/>
      <c r="N1" s="84"/>
      <c r="O1" s="84"/>
      <c r="P1"/>
      <c r="Q1"/>
      <c r="R1"/>
      <c r="AC1" t="s">
        <v>100</v>
      </c>
      <c r="AE1" t="s">
        <v>101</v>
      </c>
    </row>
    <row r="2" spans="1:31" ht="31.5" customHeight="1" x14ac:dyDescent="0.25">
      <c r="A2" s="204" t="s">
        <v>64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Y2"/>
      <c r="AC2" s="203" t="s">
        <v>105</v>
      </c>
    </row>
    <row r="3" spans="1:31" x14ac:dyDescent="0.25">
      <c r="A3" t="s">
        <v>42</v>
      </c>
      <c r="L3"/>
      <c r="M3"/>
      <c r="N3"/>
      <c r="O3" t="s">
        <v>41</v>
      </c>
      <c r="P3"/>
      <c r="Q3"/>
      <c r="R3"/>
      <c r="X3" s="197" t="s">
        <v>104</v>
      </c>
      <c r="AC3" s="197" t="s">
        <v>104</v>
      </c>
    </row>
    <row r="4" spans="1:31" ht="25.5" customHeight="1" x14ac:dyDescent="0.25">
      <c r="A4" s="216" t="s">
        <v>36</v>
      </c>
      <c r="B4" s="216" t="s">
        <v>0</v>
      </c>
      <c r="C4" s="217" t="s">
        <v>53</v>
      </c>
      <c r="D4" s="205" t="s">
        <v>1</v>
      </c>
      <c r="E4" s="206"/>
      <c r="F4" s="205" t="s">
        <v>1</v>
      </c>
      <c r="G4" s="206"/>
      <c r="I4" s="212" t="s">
        <v>47</v>
      </c>
      <c r="J4" s="205" t="s">
        <v>1</v>
      </c>
      <c r="K4" s="207"/>
      <c r="L4" s="207"/>
      <c r="M4" s="207"/>
      <c r="N4" s="207"/>
      <c r="O4" s="206"/>
      <c r="P4"/>
      <c r="Q4"/>
      <c r="R4" s="205" t="s">
        <v>1</v>
      </c>
      <c r="S4" s="206"/>
      <c r="T4" s="221" t="s">
        <v>73</v>
      </c>
      <c r="U4" s="205" t="s">
        <v>1</v>
      </c>
      <c r="V4" s="206"/>
      <c r="W4" s="205" t="s">
        <v>1</v>
      </c>
      <c r="X4" s="206"/>
      <c r="Y4" s="223" t="s">
        <v>73</v>
      </c>
      <c r="Z4" s="205" t="s">
        <v>1</v>
      </c>
      <c r="AA4" s="206"/>
      <c r="AB4" s="205" t="s">
        <v>1</v>
      </c>
      <c r="AC4" s="206"/>
    </row>
    <row r="5" spans="1:31" ht="68.25" customHeight="1" x14ac:dyDescent="0.25">
      <c r="A5" s="216"/>
      <c r="B5" s="216"/>
      <c r="C5" s="217"/>
      <c r="D5" s="17" t="s">
        <v>50</v>
      </c>
      <c r="E5" s="16" t="s">
        <v>51</v>
      </c>
      <c r="F5" s="118" t="s">
        <v>37</v>
      </c>
      <c r="G5" s="16" t="s">
        <v>35</v>
      </c>
      <c r="H5" t="s">
        <v>40</v>
      </c>
      <c r="I5" s="213"/>
      <c r="J5" s="17" t="s">
        <v>37</v>
      </c>
      <c r="K5" s="16" t="s">
        <v>35</v>
      </c>
      <c r="L5" s="55" t="s">
        <v>38</v>
      </c>
      <c r="M5" s="16" t="s">
        <v>43</v>
      </c>
      <c r="N5" s="55" t="s">
        <v>38</v>
      </c>
      <c r="O5" s="16" t="s">
        <v>43</v>
      </c>
      <c r="P5" s="111" t="s">
        <v>49</v>
      </c>
      <c r="Q5" s="16" t="s">
        <v>48</v>
      </c>
      <c r="R5" s="17" t="s">
        <v>55</v>
      </c>
      <c r="S5" s="16" t="s">
        <v>56</v>
      </c>
      <c r="T5" s="221"/>
      <c r="U5" s="17" t="s">
        <v>74</v>
      </c>
      <c r="V5" s="16" t="s">
        <v>75</v>
      </c>
      <c r="W5" s="17" t="s">
        <v>76</v>
      </c>
      <c r="X5" s="16" t="s">
        <v>77</v>
      </c>
      <c r="Y5" s="224"/>
      <c r="Z5" s="17" t="s">
        <v>74</v>
      </c>
      <c r="AA5" s="16" t="s">
        <v>75</v>
      </c>
      <c r="AB5" s="17" t="s">
        <v>76</v>
      </c>
      <c r="AC5" s="16" t="s">
        <v>77</v>
      </c>
    </row>
    <row r="6" spans="1:31" x14ac:dyDescent="0.25">
      <c r="A6" s="1"/>
      <c r="B6" s="1"/>
      <c r="C6" s="161" t="s">
        <v>58</v>
      </c>
      <c r="D6" s="161" t="s">
        <v>58</v>
      </c>
      <c r="E6" s="161" t="s">
        <v>58</v>
      </c>
      <c r="F6" s="161"/>
      <c r="G6" s="162"/>
      <c r="H6" s="158"/>
      <c r="I6" s="167"/>
      <c r="J6" s="168"/>
      <c r="K6" s="169"/>
      <c r="L6" s="165"/>
      <c r="M6" s="166"/>
      <c r="N6" s="163"/>
      <c r="O6" s="164"/>
      <c r="P6" s="26"/>
      <c r="Q6" s="26"/>
      <c r="R6" s="161" t="s">
        <v>58</v>
      </c>
      <c r="S6" s="161" t="s">
        <v>58</v>
      </c>
      <c r="T6" s="181"/>
      <c r="U6" s="225" t="s">
        <v>102</v>
      </c>
      <c r="V6" s="225"/>
      <c r="W6" s="225"/>
      <c r="X6" s="225"/>
      <c r="Y6" s="181"/>
      <c r="Z6" s="225" t="s">
        <v>103</v>
      </c>
      <c r="AA6" s="225"/>
      <c r="AB6" s="225"/>
      <c r="AC6" s="225"/>
    </row>
    <row r="7" spans="1:31" ht="36.75" customHeight="1" x14ac:dyDescent="0.25">
      <c r="A7" s="214" t="s">
        <v>65</v>
      </c>
      <c r="B7" s="215"/>
      <c r="C7" s="144" t="e">
        <f>C8+C9</f>
        <v>#REF!</v>
      </c>
      <c r="D7" s="144" t="e">
        <f>D8+D9</f>
        <v>#REF!</v>
      </c>
      <c r="E7" s="144"/>
      <c r="F7" s="146" t="e">
        <f>F8+F9</f>
        <v>#REF!</v>
      </c>
      <c r="G7" s="45"/>
      <c r="H7" s="147"/>
      <c r="I7" s="144" t="e">
        <f>I8+I9</f>
        <v>#REF!</v>
      </c>
      <c r="J7" s="144" t="e">
        <f>J8+J9</f>
        <v>#REF!</v>
      </c>
      <c r="K7" s="45"/>
      <c r="L7" s="148" t="e">
        <f>L8+L9</f>
        <v>#REF!</v>
      </c>
      <c r="M7" s="56"/>
      <c r="N7" s="149" t="e">
        <f>N8+N9</f>
        <v>#REF!</v>
      </c>
      <c r="O7" s="56"/>
      <c r="P7" s="150"/>
      <c r="Q7" s="39"/>
      <c r="R7" s="144" t="e">
        <f>R8+R9</f>
        <v>#REF!</v>
      </c>
      <c r="S7" s="144"/>
      <c r="T7" s="182">
        <f>T8+T9</f>
        <v>134514</v>
      </c>
      <c r="U7" s="144"/>
      <c r="V7" s="144"/>
      <c r="W7" s="182">
        <f>W8+W9</f>
        <v>92270</v>
      </c>
      <c r="X7" s="73"/>
      <c r="Y7" s="182">
        <f>Y8+Y9</f>
        <v>172569</v>
      </c>
      <c r="Z7" s="144"/>
      <c r="AA7" s="144"/>
      <c r="AB7" s="182">
        <f>AB8+AB9</f>
        <v>137909</v>
      </c>
      <c r="AC7" s="73"/>
    </row>
    <row r="8" spans="1:31" ht="24" customHeight="1" x14ac:dyDescent="0.25">
      <c r="A8" s="214" t="s">
        <v>66</v>
      </c>
      <c r="B8" s="215"/>
      <c r="C8" s="145">
        <v>74983</v>
      </c>
      <c r="D8" s="145">
        <v>0</v>
      </c>
      <c r="E8" s="145"/>
      <c r="F8" s="151">
        <v>0</v>
      </c>
      <c r="G8" s="24"/>
      <c r="H8" s="147"/>
      <c r="I8" s="145">
        <v>0</v>
      </c>
      <c r="J8" s="145">
        <v>0</v>
      </c>
      <c r="K8" s="24"/>
      <c r="L8" s="152">
        <v>234027</v>
      </c>
      <c r="M8" s="57"/>
      <c r="N8" s="152">
        <v>254491</v>
      </c>
      <c r="O8" s="57"/>
      <c r="P8" s="150"/>
      <c r="Q8" s="39">
        <f t="shared" ref="Q8:Q12" si="0">I8-P8</f>
        <v>0</v>
      </c>
      <c r="R8" s="145">
        <v>74983</v>
      </c>
      <c r="S8" s="145"/>
      <c r="T8" s="183">
        <v>0</v>
      </c>
      <c r="U8" s="145"/>
      <c r="V8" s="145"/>
      <c r="W8" s="182">
        <v>11128</v>
      </c>
      <c r="X8" s="73"/>
      <c r="Y8" s="183">
        <v>0</v>
      </c>
      <c r="Z8" s="145"/>
      <c r="AA8" s="145"/>
      <c r="AB8" s="182">
        <v>18712</v>
      </c>
      <c r="AC8" s="73"/>
    </row>
    <row r="9" spans="1:31" ht="39.75" customHeight="1" x14ac:dyDescent="0.25">
      <c r="A9" s="214" t="s">
        <v>67</v>
      </c>
      <c r="B9" s="215"/>
      <c r="C9" s="23" t="e">
        <f t="shared" ref="C9:T9" si="1">C11+C24+C89+C150</f>
        <v>#REF!</v>
      </c>
      <c r="D9" s="23" t="e">
        <f t="shared" si="1"/>
        <v>#REF!</v>
      </c>
      <c r="E9" s="23" t="e">
        <f t="shared" si="1"/>
        <v>#REF!</v>
      </c>
      <c r="F9" s="23" t="e">
        <f t="shared" si="1"/>
        <v>#REF!</v>
      </c>
      <c r="G9" s="23" t="e">
        <f t="shared" si="1"/>
        <v>#REF!</v>
      </c>
      <c r="H9" s="23">
        <f t="shared" si="1"/>
        <v>0</v>
      </c>
      <c r="I9" s="23" t="e">
        <f t="shared" si="1"/>
        <v>#REF!</v>
      </c>
      <c r="J9" s="23" t="e">
        <f t="shared" si="1"/>
        <v>#REF!</v>
      </c>
      <c r="K9" s="23" t="e">
        <f t="shared" si="1"/>
        <v>#REF!</v>
      </c>
      <c r="L9" s="23" t="e">
        <f t="shared" si="1"/>
        <v>#REF!</v>
      </c>
      <c r="M9" s="23" t="e">
        <f t="shared" si="1"/>
        <v>#REF!</v>
      </c>
      <c r="N9" s="23" t="e">
        <f t="shared" si="1"/>
        <v>#REF!</v>
      </c>
      <c r="O9" s="23" t="e">
        <f t="shared" si="1"/>
        <v>#REF!</v>
      </c>
      <c r="P9" s="23">
        <f t="shared" si="1"/>
        <v>0</v>
      </c>
      <c r="Q9" s="23">
        <f t="shared" si="1"/>
        <v>0</v>
      </c>
      <c r="R9" s="23" t="e">
        <f t="shared" si="1"/>
        <v>#REF!</v>
      </c>
      <c r="S9" s="23" t="e">
        <f t="shared" si="1"/>
        <v>#REF!</v>
      </c>
      <c r="T9" s="178">
        <f t="shared" si="1"/>
        <v>134514</v>
      </c>
      <c r="U9" s="178">
        <f>U11+U24+U89</f>
        <v>53372</v>
      </c>
      <c r="V9" s="178">
        <f>V11+V24+V89+V150</f>
        <v>18886</v>
      </c>
      <c r="W9" s="178">
        <f>W11+W24+W89+W150</f>
        <v>81142</v>
      </c>
      <c r="X9" s="178">
        <f>X11+X24+X89+X150</f>
        <v>15327</v>
      </c>
      <c r="Y9" s="178">
        <f t="shared" ref="Y9" si="2">Y11+Y24+Y89+Y150</f>
        <v>172569</v>
      </c>
      <c r="Z9" s="178">
        <f>Z11+Z24+Z89</f>
        <v>53372</v>
      </c>
      <c r="AA9" s="178">
        <f>AA11+AA24+AA89+AA150</f>
        <v>18886</v>
      </c>
      <c r="AB9" s="178">
        <f>AB11+AB24+AB89+AB150</f>
        <v>119197</v>
      </c>
      <c r="AC9" s="178">
        <f>AC11+AC24+AC89+AC150</f>
        <v>25896</v>
      </c>
    </row>
    <row r="10" spans="1:31" ht="15" customHeight="1" x14ac:dyDescent="0.25">
      <c r="A10" s="12"/>
      <c r="B10" s="12"/>
      <c r="C10" s="22"/>
      <c r="D10" s="22"/>
      <c r="E10" s="22"/>
      <c r="F10" s="119"/>
      <c r="G10" s="22"/>
      <c r="I10" s="22"/>
      <c r="J10" s="22"/>
      <c r="K10" s="22"/>
      <c r="L10" s="22"/>
      <c r="M10" s="22"/>
      <c r="N10" s="22"/>
      <c r="O10" s="22"/>
      <c r="P10" s="26"/>
      <c r="Q10" s="112">
        <f t="shared" si="0"/>
        <v>0</v>
      </c>
      <c r="R10" s="22"/>
      <c r="S10" s="2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31" ht="30.75" customHeight="1" x14ac:dyDescent="0.25">
      <c r="A11" s="2" t="s">
        <v>2</v>
      </c>
      <c r="B11" s="3" t="s">
        <v>3</v>
      </c>
      <c r="C11" s="170" t="e">
        <f>C12+#REF!+#REF!+#REF!+#REF!+#REF!+#REF!+#REF!+#REF!+#REF!+#REF!+#REF!+#REF!+C13+#REF!+#REF!</f>
        <v>#REF!</v>
      </c>
      <c r="D11" s="51" t="e">
        <f>D12+#REF!+#REF!+#REF!+#REF!+#REF!+#REF!+#REF!+#REF!+#REF!+#REF!+#REF!+#REF!+D13+#REF!+#REF!+#REF!+#REF!+#REF!+#REF!+#REF!+#REF!+#REF!+#REF!+#REF!+#REF!+D15+D16+D18</f>
        <v>#REF!</v>
      </c>
      <c r="E11" s="51" t="e">
        <f>#REF!+E12+#REF!+#REF!+#REF!+#REF!+#REF!+#REF!</f>
        <v>#REF!</v>
      </c>
      <c r="F11" s="120" t="e">
        <f>F12+#REF!+#REF!+#REF!+#REF!+#REF!+#REF!+#REF!+#REF!+#REF!+#REF!+#REF!+#REF!+#REF!+#REF!+#REF!+#REF!+#REF!+#REF!+#REF!+#REF!+#REF!+#REF!+#REF!+#REF!+#REF!+#REF!+#REF!+#REF!+#REF!+#REF!+#REF!+#REF!</f>
        <v>#REF!</v>
      </c>
      <c r="G11" s="51" t="e">
        <f>G12+#REF!+#REF!+#REF!+#REF!+#REF!+#REF!+#REF!+#REF!+#REF!+#REF!+#REF!+#REF!+#REF!+#REF!+#REF!+#REF!+#REF!+#REF!+#REF!+#REF!+#REF!+#REF!+#REF!+#REF!+#REF!+#REF!+#REF!+#REF!+#REF!+#REF!+#REF!+#REF!</f>
        <v>#REF!</v>
      </c>
      <c r="I11" s="98" t="e">
        <f>J11+N11</f>
        <v>#REF!</v>
      </c>
      <c r="J11" s="51" t="e">
        <f>J12+#REF!+#REF!+#REF!+#REF!+#REF!+#REF!+#REF!+#REF!+#REF!+#REF!+#REF!+#REF!+#REF!+#REF!+#REF!+#REF!+#REF!+#REF!+#REF!+#REF!+#REF!+#REF!+#REF!+#REF!+#REF!+#REF!+#REF!+#REF!+#REF!+#REF!+#REF!+#REF!</f>
        <v>#REF!</v>
      </c>
      <c r="K11" s="51" t="e">
        <f>K12+#REF!+#REF!+#REF!+#REF!+#REF!+#REF!+#REF!+#REF!+#REF!+#REF!+#REF!+#REF!+#REF!+#REF!+#REF!+#REF!+#REF!+#REF!+#REF!+#REF!+#REF!+#REF!+#REF!+#REF!+#REF!+#REF!+#REF!+#REF!+#REF!+#REF!+#REF!+#REF!</f>
        <v>#REF!</v>
      </c>
      <c r="L11" s="51" t="e">
        <f>L12+#REF!+#REF!+#REF!+#REF!+#REF!+#REF!+#REF!+#REF!+#REF!+#REF!+#REF!+#REF!+#REF!+#REF!+#REF!+#REF!+#REF!+#REF!+#REF!+#REF!+#REF!+#REF!+#REF!+#REF!+#REF!+#REF!+#REF!+#REF!+#REF!+#REF!+#REF!+#REF!+#REF!+#REF!</f>
        <v>#REF!</v>
      </c>
      <c r="M11" s="51" t="e">
        <f>M12+#REF!+#REF!+#REF!+#REF!+#REF!+#REF!+#REF!+#REF!+#REF!+#REF!+#REF!+#REF!+#REF!+#REF!+#REF!+#REF!+#REF!+#REF!+#REF!+#REF!+#REF!+#REF!+#REF!+#REF!+#REF!+#REF!+#REF!+#REF!+#REF!+#REF!+#REF!+#REF!+#REF!+#REF!</f>
        <v>#REF!</v>
      </c>
      <c r="N11" s="51" t="e">
        <f>N12+#REF!+#REF!+#REF!+#REF!+#REF!+#REF!+#REF!+#REF!+#REF!+#REF!+#REF!+#REF!+#REF!+#REF!+#REF!+#REF!+#REF!+#REF!+#REF!+#REF!+#REF!+#REF!+#REF!+#REF!+#REF!+#REF!+#REF!+#REF!+#REF!+#REF!+#REF!+#REF!+#REF!+#REF!</f>
        <v>#REF!</v>
      </c>
      <c r="O11" s="51" t="e">
        <f>O12+#REF!+#REF!+#REF!+#REF!+#REF!+#REF!+#REF!+#REF!+#REF!+#REF!+#REF!+#REF!+#REF!+#REF!+#REF!+#REF!+#REF!+#REF!+#REF!+#REF!+#REF!+#REF!+#REF!+#REF!+#REF!+#REF!+#REF!+#REF!+#REF!+#REF!+#REF!+#REF!+#REF!+#REF!</f>
        <v>#REF!</v>
      </c>
      <c r="P11" s="26"/>
      <c r="Q11" s="112"/>
      <c r="R11" s="51" t="e">
        <f>#REF!+R12+#REF!+#REF!+#REF!+#REF!+#REF!+#REF!+#REF!+R13+#REF!+#REF!</f>
        <v>#REF!</v>
      </c>
      <c r="S11" s="51" t="e">
        <f>#REF!+S12+#REF!+#REF!+#REF!+#REF!+#REF!+#REF!+#REF!+S13+#REF!+#REF!</f>
        <v>#REF!</v>
      </c>
      <c r="T11" s="51">
        <f>T12+T13+T14+T15+T16+T17+T18+T19+T20+T21+T22+T23</f>
        <v>61570</v>
      </c>
      <c r="U11" s="51">
        <f t="shared" ref="U11:V11" si="3">U12+U13+U14+U15+U16+U17+U18+U19+U20+U21+U22+U23</f>
        <v>21051</v>
      </c>
      <c r="V11" s="51">
        <f t="shared" si="3"/>
        <v>11095</v>
      </c>
      <c r="W11" s="51">
        <f>W12+W13+W14+W15+W16+W17+W18+W19+W20+W21+W22+W23</f>
        <v>40519</v>
      </c>
      <c r="X11" s="51">
        <f t="shared" ref="X11:AA11" si="4">X12+X13+X14+X15+X16+X17+X18+X19+X20+X21+X22+X23</f>
        <v>12941</v>
      </c>
      <c r="Y11" s="51">
        <f>Y12+Y13+Y14+Y15+Y16+Y17+Y18+Y19+Y20+Y21+Y22+Y23</f>
        <v>96844</v>
      </c>
      <c r="Z11" s="51">
        <f t="shared" si="4"/>
        <v>21051</v>
      </c>
      <c r="AA11" s="51">
        <f t="shared" si="4"/>
        <v>11095</v>
      </c>
      <c r="AB11" s="51">
        <f>AB12+AB13+AB14+AB15+AB16+AB17+AB18+AB19+AB20+AB21+AB22+AB23</f>
        <v>75793</v>
      </c>
      <c r="AC11" s="51">
        <f t="shared" ref="AC11" si="5">AC12+AC13+AC14+AC15+AC16+AC17+AC18+AC19+AC20+AC21+AC22+AC23</f>
        <v>20729</v>
      </c>
    </row>
    <row r="12" spans="1:31" ht="30.75" customHeight="1" x14ac:dyDescent="0.25">
      <c r="A12" s="18" t="s">
        <v>85</v>
      </c>
      <c r="B12" s="196" t="s">
        <v>57</v>
      </c>
      <c r="C12" s="18" t="s">
        <v>52</v>
      </c>
      <c r="D12" s="18" t="s">
        <v>52</v>
      </c>
      <c r="E12" s="18" t="s">
        <v>27</v>
      </c>
      <c r="F12" s="38">
        <v>11559</v>
      </c>
      <c r="G12" s="38">
        <v>11559</v>
      </c>
      <c r="H12" s="141"/>
      <c r="I12" s="98">
        <f t="shared" ref="I12" si="6">J12+N12</f>
        <v>11777</v>
      </c>
      <c r="J12" s="38">
        <v>11559</v>
      </c>
      <c r="K12" s="38">
        <v>11559</v>
      </c>
      <c r="L12" s="38">
        <v>218</v>
      </c>
      <c r="M12" s="38"/>
      <c r="N12" s="38">
        <v>218</v>
      </c>
      <c r="O12" s="38"/>
      <c r="P12" s="38">
        <v>0</v>
      </c>
      <c r="Q12" s="19">
        <f t="shared" si="0"/>
        <v>11777</v>
      </c>
      <c r="R12" s="38">
        <v>0</v>
      </c>
      <c r="S12" s="38">
        <v>0</v>
      </c>
      <c r="T12" s="26">
        <f t="shared" ref="T12:T23" si="7">U12+W12</f>
        <v>6021</v>
      </c>
      <c r="U12" s="39">
        <v>6021</v>
      </c>
      <c r="V12" s="39">
        <v>5910</v>
      </c>
      <c r="W12" s="73"/>
      <c r="X12" s="73"/>
      <c r="Y12" s="26">
        <f t="shared" ref="Y12:Y23" si="8">Z12+AB12</f>
        <v>6021</v>
      </c>
      <c r="Z12" s="39">
        <v>6021</v>
      </c>
      <c r="AA12" s="39">
        <v>5910</v>
      </c>
      <c r="AB12" s="73"/>
      <c r="AC12" s="73"/>
    </row>
    <row r="13" spans="1:31" ht="27.75" customHeight="1" x14ac:dyDescent="0.25">
      <c r="A13" s="201" t="s">
        <v>86</v>
      </c>
      <c r="B13" s="199" t="s">
        <v>71</v>
      </c>
      <c r="C13" s="39">
        <v>33354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>
        <v>33354</v>
      </c>
      <c r="S13" s="39">
        <v>33354</v>
      </c>
      <c r="T13" s="26">
        <f t="shared" si="7"/>
        <v>27578</v>
      </c>
      <c r="U13" s="39">
        <v>0</v>
      </c>
      <c r="V13" s="39">
        <v>0</v>
      </c>
      <c r="W13" s="26">
        <v>27578</v>
      </c>
      <c r="X13" s="73"/>
      <c r="Y13" s="26">
        <f t="shared" si="8"/>
        <v>55064</v>
      </c>
      <c r="Z13" s="39">
        <v>0</v>
      </c>
      <c r="AA13" s="39">
        <v>0</v>
      </c>
      <c r="AB13" s="198">
        <v>55064</v>
      </c>
      <c r="AC13" s="73"/>
      <c r="AD13">
        <v>27485.86</v>
      </c>
      <c r="AE13">
        <v>27578</v>
      </c>
    </row>
    <row r="14" spans="1:31" ht="14.25" customHeight="1" x14ac:dyDescent="0.25">
      <c r="A14" s="18" t="s">
        <v>87</v>
      </c>
      <c r="B14" s="196" t="s">
        <v>63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26">
        <f t="shared" si="7"/>
        <v>713</v>
      </c>
      <c r="U14" s="39">
        <v>713</v>
      </c>
      <c r="V14" s="39">
        <v>713</v>
      </c>
      <c r="W14" s="73"/>
      <c r="X14" s="73"/>
      <c r="Y14" s="26">
        <f t="shared" si="8"/>
        <v>713</v>
      </c>
      <c r="Z14" s="39">
        <v>713</v>
      </c>
      <c r="AA14" s="39">
        <v>713</v>
      </c>
      <c r="AB14" s="73"/>
      <c r="AC14" s="73"/>
    </row>
    <row r="15" spans="1:31" ht="18.75" customHeight="1" x14ac:dyDescent="0.25">
      <c r="A15" s="18" t="s">
        <v>88</v>
      </c>
      <c r="B15" s="196" t="s">
        <v>60</v>
      </c>
      <c r="C15" s="143"/>
      <c r="D15" s="143"/>
      <c r="E15" s="143"/>
      <c r="F15" s="143"/>
      <c r="G15" s="143"/>
      <c r="H15" s="175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26">
        <f t="shared" si="7"/>
        <v>1166</v>
      </c>
      <c r="U15" s="39">
        <v>1166</v>
      </c>
      <c r="V15" s="39">
        <v>1166</v>
      </c>
      <c r="W15" s="73"/>
      <c r="X15" s="73"/>
      <c r="Y15" s="26">
        <f t="shared" si="8"/>
        <v>1166</v>
      </c>
      <c r="Z15" s="39">
        <v>1166</v>
      </c>
      <c r="AA15" s="39">
        <v>1166</v>
      </c>
      <c r="AB15" s="73"/>
      <c r="AC15" s="73"/>
    </row>
    <row r="16" spans="1:31" ht="24" customHeight="1" x14ac:dyDescent="0.25">
      <c r="A16" s="18" t="s">
        <v>89</v>
      </c>
      <c r="B16" s="196" t="s">
        <v>59</v>
      </c>
      <c r="C16" s="143"/>
      <c r="D16" s="143"/>
      <c r="E16" s="143"/>
      <c r="F16" s="143"/>
      <c r="G16" s="143"/>
      <c r="H16" s="175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26">
        <f t="shared" si="7"/>
        <v>1074</v>
      </c>
      <c r="U16" s="39">
        <v>1074</v>
      </c>
      <c r="V16" s="39">
        <v>1074</v>
      </c>
      <c r="W16" s="73"/>
      <c r="X16" s="73"/>
      <c r="Y16" s="26">
        <f t="shared" si="8"/>
        <v>1074</v>
      </c>
      <c r="Z16" s="39">
        <v>1074</v>
      </c>
      <c r="AA16" s="39">
        <v>1074</v>
      </c>
      <c r="AB16" s="73"/>
      <c r="AC16" s="73"/>
    </row>
    <row r="17" spans="1:30" ht="18" customHeight="1" x14ac:dyDescent="0.25">
      <c r="A17" s="18" t="s">
        <v>90</v>
      </c>
      <c r="B17" s="196" t="s">
        <v>61</v>
      </c>
      <c r="C17" s="143"/>
      <c r="D17" s="143"/>
      <c r="E17" s="143"/>
      <c r="F17" s="143"/>
      <c r="G17" s="143"/>
      <c r="H17" s="175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26">
        <f t="shared" si="7"/>
        <v>9853</v>
      </c>
      <c r="U17" s="39">
        <v>9853</v>
      </c>
      <c r="V17" s="39">
        <v>1565</v>
      </c>
      <c r="W17" s="73"/>
      <c r="X17" s="73"/>
      <c r="Y17" s="26">
        <f t="shared" si="8"/>
        <v>9853</v>
      </c>
      <c r="Z17" s="39">
        <v>9853</v>
      </c>
      <c r="AA17" s="39">
        <v>1565</v>
      </c>
      <c r="AB17" s="73"/>
      <c r="AC17" s="73"/>
    </row>
    <row r="18" spans="1:30" ht="23.25" customHeight="1" x14ac:dyDescent="0.25">
      <c r="A18" s="201" t="s">
        <v>91</v>
      </c>
      <c r="B18" s="202" t="s">
        <v>79</v>
      </c>
      <c r="C18" s="143"/>
      <c r="D18" s="143"/>
      <c r="E18" s="143"/>
      <c r="F18" s="143"/>
      <c r="G18" s="143"/>
      <c r="H18" s="175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26">
        <f t="shared" si="7"/>
        <v>3770</v>
      </c>
      <c r="U18" s="39"/>
      <c r="V18" s="39"/>
      <c r="W18" s="26">
        <v>3770</v>
      </c>
      <c r="X18" s="26">
        <v>3770</v>
      </c>
      <c r="Y18" s="26">
        <f t="shared" si="8"/>
        <v>8558</v>
      </c>
      <c r="Z18" s="39"/>
      <c r="AA18" s="39"/>
      <c r="AB18" s="198">
        <v>8558</v>
      </c>
      <c r="AC18" s="198">
        <v>8558</v>
      </c>
      <c r="AD18" s="200">
        <v>4788.3</v>
      </c>
    </row>
    <row r="19" spans="1:30" ht="23.25" customHeight="1" x14ac:dyDescent="0.25">
      <c r="A19" s="201" t="s">
        <v>92</v>
      </c>
      <c r="B19" s="202" t="s">
        <v>80</v>
      </c>
      <c r="C19" s="143"/>
      <c r="D19" s="143"/>
      <c r="E19" s="143"/>
      <c r="F19" s="143"/>
      <c r="G19" s="143"/>
      <c r="H19" s="175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26">
        <f t="shared" si="7"/>
        <v>49</v>
      </c>
      <c r="U19" s="39"/>
      <c r="V19" s="39"/>
      <c r="W19" s="26">
        <v>49</v>
      </c>
      <c r="X19" s="26">
        <v>49</v>
      </c>
      <c r="Y19" s="26">
        <f t="shared" si="8"/>
        <v>49</v>
      </c>
      <c r="Z19" s="39"/>
      <c r="AA19" s="39"/>
      <c r="AB19" s="26">
        <v>49</v>
      </c>
      <c r="AC19" s="26">
        <v>49</v>
      </c>
    </row>
    <row r="20" spans="1:30" ht="21" customHeight="1" x14ac:dyDescent="0.25">
      <c r="A20" s="18" t="s">
        <v>93</v>
      </c>
      <c r="B20" s="196" t="s">
        <v>81</v>
      </c>
      <c r="C20" s="143"/>
      <c r="D20" s="143"/>
      <c r="E20" s="143"/>
      <c r="F20" s="143"/>
      <c r="G20" s="143"/>
      <c r="H20" s="175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26">
        <f t="shared" si="7"/>
        <v>3927</v>
      </c>
      <c r="U20" s="39"/>
      <c r="V20" s="39"/>
      <c r="W20" s="26">
        <v>3927</v>
      </c>
      <c r="X20" s="26">
        <v>3927</v>
      </c>
      <c r="Y20" s="26">
        <f t="shared" si="8"/>
        <v>3927</v>
      </c>
      <c r="Z20" s="39"/>
      <c r="AA20" s="39"/>
      <c r="AB20" s="26">
        <v>3927</v>
      </c>
      <c r="AC20" s="26">
        <v>3927</v>
      </c>
    </row>
    <row r="21" spans="1:30" ht="20.25" customHeight="1" x14ac:dyDescent="0.25">
      <c r="A21" s="18" t="s">
        <v>94</v>
      </c>
      <c r="B21" s="196" t="s">
        <v>82</v>
      </c>
      <c r="C21" s="143"/>
      <c r="D21" s="143"/>
      <c r="E21" s="143"/>
      <c r="F21" s="143"/>
      <c r="G21" s="143"/>
      <c r="H21" s="175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26">
        <f t="shared" si="7"/>
        <v>1621</v>
      </c>
      <c r="U21" s="39"/>
      <c r="V21" s="39"/>
      <c r="W21" s="26">
        <v>1621</v>
      </c>
      <c r="X21" s="26">
        <v>1621</v>
      </c>
      <c r="Y21" s="26">
        <f t="shared" si="8"/>
        <v>1621</v>
      </c>
      <c r="Z21" s="39"/>
      <c r="AA21" s="39"/>
      <c r="AB21" s="26">
        <v>1621</v>
      </c>
      <c r="AC21" s="26">
        <v>1621</v>
      </c>
    </row>
    <row r="22" spans="1:30" ht="23.25" customHeight="1" x14ac:dyDescent="0.25">
      <c r="A22" s="201" t="s">
        <v>95</v>
      </c>
      <c r="B22" s="202" t="s">
        <v>83</v>
      </c>
      <c r="C22" s="143"/>
      <c r="D22" s="143"/>
      <c r="E22" s="143"/>
      <c r="F22" s="143"/>
      <c r="G22" s="143"/>
      <c r="H22" s="175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26">
        <f t="shared" si="7"/>
        <v>3574</v>
      </c>
      <c r="U22" s="39"/>
      <c r="V22" s="39"/>
      <c r="W22" s="26">
        <v>3574</v>
      </c>
      <c r="X22" s="26">
        <v>3574</v>
      </c>
      <c r="Y22" s="26">
        <f t="shared" si="8"/>
        <v>6574</v>
      </c>
      <c r="Z22" s="39"/>
      <c r="AA22" s="39"/>
      <c r="AB22" s="198">
        <v>6574</v>
      </c>
      <c r="AC22" s="198">
        <v>6574</v>
      </c>
      <c r="AD22" s="200">
        <v>3000</v>
      </c>
    </row>
    <row r="23" spans="1:30" ht="21" customHeight="1" x14ac:dyDescent="0.25">
      <c r="A23" s="18" t="s">
        <v>96</v>
      </c>
      <c r="B23" s="196" t="s">
        <v>84</v>
      </c>
      <c r="C23" s="143"/>
      <c r="D23" s="143"/>
      <c r="E23" s="143"/>
      <c r="F23" s="143"/>
      <c r="G23" s="143"/>
      <c r="H23" s="175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26">
        <f t="shared" si="7"/>
        <v>2224</v>
      </c>
      <c r="U23" s="26">
        <v>2224</v>
      </c>
      <c r="V23" s="26">
        <v>667</v>
      </c>
      <c r="W23" s="73"/>
      <c r="X23" s="73"/>
      <c r="Y23" s="26">
        <f t="shared" si="8"/>
        <v>2224</v>
      </c>
      <c r="Z23" s="26">
        <v>2224</v>
      </c>
      <c r="AA23" s="26">
        <v>667</v>
      </c>
      <c r="AB23" s="73"/>
      <c r="AC23" s="73"/>
    </row>
    <row r="24" spans="1:30" ht="27.75" customHeight="1" x14ac:dyDescent="0.25">
      <c r="A24" s="3">
        <v>5100</v>
      </c>
      <c r="B24" s="3" t="s">
        <v>4</v>
      </c>
      <c r="C24" s="25">
        <f>C25+C35+C72</f>
        <v>17112</v>
      </c>
      <c r="D24" s="25">
        <f>D25+D35+D72</f>
        <v>17112</v>
      </c>
      <c r="E24" s="25">
        <f>E25+E35+E72</f>
        <v>17112</v>
      </c>
      <c r="F24" s="123" t="e">
        <f>F28+F31+F35+F72</f>
        <v>#REF!</v>
      </c>
      <c r="G24" s="25" t="e">
        <f>G28+G31+G35+G72</f>
        <v>#REF!</v>
      </c>
      <c r="I24" s="98" t="e">
        <f>J24+N24</f>
        <v>#REF!</v>
      </c>
      <c r="J24" s="25" t="e">
        <f>J28+J31+J35+J72</f>
        <v>#REF!</v>
      </c>
      <c r="K24" s="25" t="e">
        <f>K28+K31+K35+K72</f>
        <v>#REF!</v>
      </c>
      <c r="L24" s="25" t="e">
        <f>L25+L28+L31+L35+L69+L72</f>
        <v>#REF!</v>
      </c>
      <c r="M24" s="25" t="e">
        <f>M25+M28+M31+M35+M69+M72</f>
        <v>#REF!</v>
      </c>
      <c r="N24" s="25" t="e">
        <f>N25+N28+N31+N35+N69+N72</f>
        <v>#REF!</v>
      </c>
      <c r="O24" s="25" t="e">
        <f>O25+O28+O31+O35+O69+O72</f>
        <v>#REF!</v>
      </c>
      <c r="P24" s="112"/>
      <c r="Q24" s="112"/>
      <c r="R24" s="25">
        <f>R25+R35+R72</f>
        <v>0</v>
      </c>
      <c r="S24" s="25">
        <f>S25+S35+S72</f>
        <v>0</v>
      </c>
      <c r="T24" s="25">
        <f>T35+T72</f>
        <v>2171</v>
      </c>
      <c r="U24" s="25">
        <f>U35+U72</f>
        <v>2171</v>
      </c>
      <c r="V24" s="25">
        <f>V25+V35+V72</f>
        <v>2171</v>
      </c>
      <c r="W24" s="25">
        <f>W25+W35+W72</f>
        <v>0</v>
      </c>
      <c r="X24" s="25">
        <f>X25+X35+X72</f>
        <v>0</v>
      </c>
      <c r="Y24" s="25">
        <f>Y35+Y72</f>
        <v>2171</v>
      </c>
      <c r="Z24" s="25">
        <f>Z35+Z72</f>
        <v>2171</v>
      </c>
      <c r="AA24" s="25">
        <f>AA25+AA35+AA72</f>
        <v>2171</v>
      </c>
      <c r="AB24" s="25">
        <f>AB25+AB35+AB72</f>
        <v>0</v>
      </c>
      <c r="AC24" s="25">
        <f>AC25+AC35+AC72</f>
        <v>0</v>
      </c>
    </row>
    <row r="25" spans="1:30" ht="27.75" hidden="1" customHeight="1" x14ac:dyDescent="0.25">
      <c r="A25" s="208" t="s">
        <v>44</v>
      </c>
      <c r="B25" s="209"/>
      <c r="C25" s="36">
        <f t="shared" ref="C25:E26" si="9">C26</f>
        <v>0</v>
      </c>
      <c r="D25" s="36">
        <f t="shared" si="9"/>
        <v>0</v>
      </c>
      <c r="E25" s="36">
        <f t="shared" si="9"/>
        <v>0</v>
      </c>
      <c r="F25" s="124"/>
      <c r="G25" s="36"/>
      <c r="H25" s="36"/>
      <c r="I25" s="98">
        <f t="shared" ref="I25:I36" si="10">J25+N25</f>
        <v>0</v>
      </c>
      <c r="J25" s="36"/>
      <c r="K25" s="36"/>
      <c r="L25" s="36">
        <f t="shared" ref="L25:O26" si="11">L26</f>
        <v>0</v>
      </c>
      <c r="M25" s="36">
        <f t="shared" si="11"/>
        <v>0</v>
      </c>
      <c r="N25" s="36">
        <f t="shared" si="11"/>
        <v>0</v>
      </c>
      <c r="O25" s="36">
        <f t="shared" si="11"/>
        <v>0</v>
      </c>
      <c r="P25" s="112"/>
      <c r="Q25" s="112"/>
      <c r="R25" s="36">
        <f t="shared" ref="R25:AC26" si="12">R26</f>
        <v>0</v>
      </c>
      <c r="S25" s="36">
        <f t="shared" si="12"/>
        <v>0</v>
      </c>
      <c r="T25" s="36">
        <v>0</v>
      </c>
      <c r="U25" s="36">
        <v>0</v>
      </c>
      <c r="V25" s="36">
        <f t="shared" si="12"/>
        <v>0</v>
      </c>
      <c r="W25" s="36">
        <f t="shared" si="12"/>
        <v>0</v>
      </c>
      <c r="X25" s="36">
        <f t="shared" si="12"/>
        <v>0</v>
      </c>
      <c r="Y25" s="36">
        <v>0</v>
      </c>
      <c r="Z25" s="36">
        <v>0</v>
      </c>
      <c r="AA25" s="36">
        <f t="shared" si="12"/>
        <v>0</v>
      </c>
      <c r="AB25" s="36">
        <f t="shared" si="12"/>
        <v>0</v>
      </c>
      <c r="AC25" s="36">
        <f t="shared" si="12"/>
        <v>0</v>
      </c>
    </row>
    <row r="26" spans="1:30" ht="21" hidden="1" customHeight="1" x14ac:dyDescent="0.25">
      <c r="A26" s="210" t="s">
        <v>16</v>
      </c>
      <c r="B26" s="211"/>
      <c r="C26" s="36">
        <f t="shared" si="9"/>
        <v>0</v>
      </c>
      <c r="D26" s="36">
        <f t="shared" si="9"/>
        <v>0</v>
      </c>
      <c r="E26" s="36">
        <f t="shared" si="9"/>
        <v>0</v>
      </c>
      <c r="F26" s="124"/>
      <c r="G26" s="36"/>
      <c r="H26" s="85"/>
      <c r="I26" s="98">
        <f t="shared" si="10"/>
        <v>0</v>
      </c>
      <c r="J26" s="36"/>
      <c r="K26" s="36"/>
      <c r="L26" s="36">
        <f t="shared" si="11"/>
        <v>0</v>
      </c>
      <c r="M26" s="36">
        <f t="shared" si="11"/>
        <v>0</v>
      </c>
      <c r="N26" s="36">
        <f t="shared" si="11"/>
        <v>0</v>
      </c>
      <c r="O26" s="36">
        <f t="shared" si="11"/>
        <v>0</v>
      </c>
      <c r="P26" s="112"/>
      <c r="Q26" s="112"/>
      <c r="R26" s="36">
        <f t="shared" si="12"/>
        <v>0</v>
      </c>
      <c r="S26" s="36">
        <f t="shared" si="12"/>
        <v>0</v>
      </c>
      <c r="T26" s="36">
        <v>0</v>
      </c>
      <c r="U26" s="36">
        <v>0</v>
      </c>
      <c r="V26" s="36">
        <f t="shared" si="12"/>
        <v>0</v>
      </c>
      <c r="W26" s="36">
        <f t="shared" si="12"/>
        <v>0</v>
      </c>
      <c r="X26" s="36">
        <f t="shared" si="12"/>
        <v>0</v>
      </c>
      <c r="Y26" s="36">
        <v>0</v>
      </c>
      <c r="Z26" s="36">
        <v>0</v>
      </c>
      <c r="AA26" s="36">
        <f t="shared" si="12"/>
        <v>0</v>
      </c>
      <c r="AB26" s="36">
        <f t="shared" si="12"/>
        <v>0</v>
      </c>
      <c r="AC26" s="36">
        <f t="shared" si="12"/>
        <v>0</v>
      </c>
    </row>
    <row r="27" spans="1:30" ht="58.5" hidden="1" customHeight="1" x14ac:dyDescent="0.25">
      <c r="A27" s="54"/>
      <c r="B27" s="54"/>
      <c r="C27" s="137"/>
      <c r="D27" s="137"/>
      <c r="E27" s="137"/>
      <c r="F27" s="123"/>
      <c r="G27" s="25"/>
      <c r="I27" s="98"/>
      <c r="J27" s="25"/>
      <c r="K27" s="25"/>
      <c r="L27" s="25"/>
      <c r="M27" s="25"/>
      <c r="N27" s="90"/>
      <c r="O27" s="25"/>
      <c r="P27" s="112"/>
      <c r="Q27" s="115"/>
      <c r="R27" s="137"/>
      <c r="S27" s="137"/>
      <c r="T27" s="137">
        <v>0</v>
      </c>
      <c r="U27" s="137">
        <v>0</v>
      </c>
      <c r="V27" s="137"/>
      <c r="W27" s="137"/>
      <c r="X27" s="137"/>
      <c r="Y27" s="137">
        <v>0</v>
      </c>
      <c r="Z27" s="137">
        <v>0</v>
      </c>
      <c r="AA27" s="137"/>
      <c r="AB27" s="137"/>
      <c r="AC27" s="137"/>
    </row>
    <row r="28" spans="1:30" ht="21.75" hidden="1" customHeight="1" x14ac:dyDescent="0.25">
      <c r="A28" s="218" t="s">
        <v>5</v>
      </c>
      <c r="B28" s="218"/>
      <c r="C28" s="36"/>
      <c r="D28" s="36"/>
      <c r="E28" s="36"/>
      <c r="F28" s="124"/>
      <c r="G28" s="36"/>
      <c r="I28" s="98">
        <f t="shared" si="10"/>
        <v>0</v>
      </c>
      <c r="J28" s="36">
        <f t="shared" ref="J28:O28" si="13">J29</f>
        <v>0</v>
      </c>
      <c r="K28" s="36">
        <f t="shared" si="13"/>
        <v>0</v>
      </c>
      <c r="L28" s="36">
        <f t="shared" si="13"/>
        <v>0</v>
      </c>
      <c r="M28" s="36">
        <f t="shared" si="13"/>
        <v>0</v>
      </c>
      <c r="N28" s="36">
        <f t="shared" si="13"/>
        <v>0</v>
      </c>
      <c r="O28" s="36">
        <f t="shared" si="13"/>
        <v>0</v>
      </c>
      <c r="P28" s="112"/>
      <c r="Q28" s="112"/>
      <c r="R28" s="36"/>
      <c r="S28" s="36"/>
      <c r="T28" s="36">
        <v>0</v>
      </c>
      <c r="U28" s="36">
        <v>0</v>
      </c>
      <c r="V28" s="36"/>
      <c r="W28" s="36"/>
      <c r="X28" s="36"/>
      <c r="Y28" s="36">
        <v>0</v>
      </c>
      <c r="Z28" s="36">
        <v>0</v>
      </c>
      <c r="AA28" s="36"/>
      <c r="AB28" s="36"/>
      <c r="AC28" s="36"/>
    </row>
    <row r="29" spans="1:30" ht="15" hidden="1" customHeight="1" x14ac:dyDescent="0.25">
      <c r="A29" s="219" t="s">
        <v>6</v>
      </c>
      <c r="B29" s="219"/>
      <c r="C29" s="36"/>
      <c r="D29" s="36"/>
      <c r="E29" s="36"/>
      <c r="F29" s="124"/>
      <c r="G29" s="36"/>
      <c r="I29" s="98">
        <f t="shared" si="10"/>
        <v>0</v>
      </c>
      <c r="J29" s="36">
        <f t="shared" ref="J29:O29" si="14">J30</f>
        <v>0</v>
      </c>
      <c r="K29" s="36">
        <f t="shared" si="14"/>
        <v>0</v>
      </c>
      <c r="L29" s="36">
        <f t="shared" si="14"/>
        <v>0</v>
      </c>
      <c r="M29" s="36">
        <f t="shared" si="14"/>
        <v>0</v>
      </c>
      <c r="N29" s="36">
        <f t="shared" si="14"/>
        <v>0</v>
      </c>
      <c r="O29" s="36">
        <f t="shared" si="14"/>
        <v>0</v>
      </c>
      <c r="P29" s="112"/>
      <c r="Q29" s="112"/>
      <c r="R29" s="36"/>
      <c r="S29" s="36"/>
      <c r="T29" s="36">
        <v>0</v>
      </c>
      <c r="U29" s="36">
        <v>0</v>
      </c>
      <c r="V29" s="36"/>
      <c r="W29" s="36"/>
      <c r="X29" s="36"/>
      <c r="Y29" s="36">
        <v>0</v>
      </c>
      <c r="Z29" s="36">
        <v>0</v>
      </c>
      <c r="AA29" s="36"/>
      <c r="AB29" s="36"/>
      <c r="AC29" s="36"/>
    </row>
    <row r="30" spans="1:30" ht="14.25" hidden="1" customHeight="1" x14ac:dyDescent="0.25">
      <c r="A30" s="54"/>
      <c r="B30" s="54"/>
      <c r="C30" s="33"/>
      <c r="D30" s="33"/>
      <c r="E30" s="33"/>
      <c r="F30" s="124"/>
      <c r="G30" s="33"/>
      <c r="I30" s="98"/>
      <c r="J30" s="33"/>
      <c r="K30" s="33"/>
      <c r="L30" s="75"/>
      <c r="M30" s="60"/>
      <c r="N30" s="75"/>
      <c r="O30" s="60"/>
      <c r="P30" s="112"/>
      <c r="Q30" s="112"/>
      <c r="R30" s="33"/>
      <c r="S30" s="33"/>
      <c r="T30" s="33">
        <v>0</v>
      </c>
      <c r="U30" s="33">
        <v>0</v>
      </c>
      <c r="V30" s="33"/>
      <c r="W30" s="33"/>
      <c r="X30" s="33"/>
      <c r="Y30" s="33">
        <v>0</v>
      </c>
      <c r="Z30" s="33">
        <v>0</v>
      </c>
      <c r="AA30" s="33"/>
      <c r="AB30" s="33"/>
      <c r="AC30" s="33"/>
    </row>
    <row r="31" spans="1:30" ht="19.5" hidden="1" customHeight="1" x14ac:dyDescent="0.25">
      <c r="A31" s="218" t="s">
        <v>45</v>
      </c>
      <c r="B31" s="218"/>
      <c r="C31" s="36"/>
      <c r="D31" s="36"/>
      <c r="E31" s="36"/>
      <c r="F31" s="124"/>
      <c r="G31" s="36"/>
      <c r="I31" s="98">
        <f t="shared" si="10"/>
        <v>0</v>
      </c>
      <c r="J31" s="36">
        <f t="shared" ref="J31:O31" si="15">J32</f>
        <v>0</v>
      </c>
      <c r="K31" s="36">
        <f t="shared" si="15"/>
        <v>0</v>
      </c>
      <c r="L31" s="36">
        <f t="shared" si="15"/>
        <v>0</v>
      </c>
      <c r="M31" s="36">
        <f t="shared" si="15"/>
        <v>0</v>
      </c>
      <c r="N31" s="36">
        <f t="shared" si="15"/>
        <v>0</v>
      </c>
      <c r="O31" s="36">
        <f t="shared" si="15"/>
        <v>0</v>
      </c>
      <c r="P31" s="112"/>
      <c r="Q31" s="112"/>
      <c r="R31" s="36"/>
      <c r="S31" s="36"/>
      <c r="T31" s="36">
        <v>0</v>
      </c>
      <c r="U31" s="36">
        <v>0</v>
      </c>
      <c r="V31" s="36"/>
      <c r="W31" s="36"/>
      <c r="X31" s="36"/>
      <c r="Y31" s="36">
        <v>0</v>
      </c>
      <c r="Z31" s="36">
        <v>0</v>
      </c>
      <c r="AA31" s="36"/>
      <c r="AB31" s="36"/>
      <c r="AC31" s="36"/>
    </row>
    <row r="32" spans="1:30" ht="15.75" hidden="1" customHeight="1" x14ac:dyDescent="0.25">
      <c r="A32" s="219" t="s">
        <v>16</v>
      </c>
      <c r="B32" s="219"/>
      <c r="C32" s="36"/>
      <c r="D32" s="36"/>
      <c r="E32" s="36"/>
      <c r="F32" s="124"/>
      <c r="G32" s="36"/>
      <c r="I32" s="98">
        <f t="shared" si="10"/>
        <v>0</v>
      </c>
      <c r="J32" s="36">
        <f>J33</f>
        <v>0</v>
      </c>
      <c r="K32" s="36">
        <f>K33</f>
        <v>0</v>
      </c>
      <c r="L32" s="36">
        <f>L33</f>
        <v>0</v>
      </c>
      <c r="M32" s="36">
        <f>M33</f>
        <v>0</v>
      </c>
      <c r="N32" s="36">
        <f>N33+N34</f>
        <v>0</v>
      </c>
      <c r="O32" s="36">
        <f>O33</f>
        <v>0</v>
      </c>
      <c r="P32" s="112"/>
      <c r="Q32" s="112"/>
      <c r="R32" s="36"/>
      <c r="S32" s="36"/>
      <c r="T32" s="36">
        <v>0</v>
      </c>
      <c r="U32" s="36">
        <v>0</v>
      </c>
      <c r="V32" s="36"/>
      <c r="W32" s="36"/>
      <c r="X32" s="36"/>
      <c r="Y32" s="36">
        <v>0</v>
      </c>
      <c r="Z32" s="36">
        <v>0</v>
      </c>
      <c r="AA32" s="36"/>
      <c r="AB32" s="36"/>
      <c r="AC32" s="36"/>
    </row>
    <row r="33" spans="1:29" ht="27" hidden="1" customHeight="1" x14ac:dyDescent="0.25">
      <c r="A33" s="54"/>
      <c r="B33" s="54"/>
      <c r="C33" s="33"/>
      <c r="D33" s="33"/>
      <c r="E33" s="33"/>
      <c r="F33" s="124"/>
      <c r="G33" s="33"/>
      <c r="I33" s="98"/>
      <c r="J33" s="33"/>
      <c r="K33" s="33"/>
      <c r="L33" s="75"/>
      <c r="M33" s="62"/>
      <c r="N33" s="89"/>
      <c r="O33" s="62"/>
      <c r="P33" s="112"/>
      <c r="Q33" s="112"/>
      <c r="R33" s="33"/>
      <c r="S33" s="33"/>
      <c r="T33" s="33">
        <v>0</v>
      </c>
      <c r="U33" s="33">
        <v>0</v>
      </c>
      <c r="V33" s="33"/>
      <c r="W33" s="33"/>
      <c r="X33" s="33"/>
      <c r="Y33" s="33">
        <v>0</v>
      </c>
      <c r="Z33" s="33">
        <v>0</v>
      </c>
      <c r="AA33" s="33"/>
      <c r="AB33" s="33"/>
      <c r="AC33" s="33"/>
    </row>
    <row r="34" spans="1:29" ht="63" hidden="1" customHeight="1" x14ac:dyDescent="0.25">
      <c r="A34" s="21"/>
      <c r="B34" s="54"/>
      <c r="C34" s="33"/>
      <c r="D34" s="33"/>
      <c r="E34" s="33"/>
      <c r="F34" s="124"/>
      <c r="G34" s="33"/>
      <c r="I34" s="98"/>
      <c r="J34" s="33"/>
      <c r="K34" s="33"/>
      <c r="L34" s="75"/>
      <c r="M34" s="62"/>
      <c r="N34" s="89"/>
      <c r="O34" s="62"/>
      <c r="P34" s="112"/>
      <c r="Q34" s="112">
        <f>I34-P34</f>
        <v>0</v>
      </c>
      <c r="R34" s="33"/>
      <c r="S34" s="33"/>
      <c r="T34" s="33">
        <v>0</v>
      </c>
      <c r="U34" s="33">
        <v>0</v>
      </c>
      <c r="V34" s="33"/>
      <c r="W34" s="33"/>
      <c r="X34" s="33"/>
      <c r="Y34" s="33">
        <v>0</v>
      </c>
      <c r="Z34" s="33">
        <v>0</v>
      </c>
      <c r="AA34" s="33"/>
      <c r="AB34" s="33"/>
      <c r="AC34" s="33"/>
    </row>
    <row r="35" spans="1:29" ht="48" hidden="1" customHeight="1" x14ac:dyDescent="0.25">
      <c r="A35" s="218" t="s">
        <v>12</v>
      </c>
      <c r="B35" s="218"/>
      <c r="C35" s="36">
        <f>C36</f>
        <v>0</v>
      </c>
      <c r="D35" s="36">
        <f>D36</f>
        <v>0</v>
      </c>
      <c r="E35" s="36">
        <f>E36</f>
        <v>0</v>
      </c>
      <c r="F35" s="124">
        <f>F36</f>
        <v>0</v>
      </c>
      <c r="G35" s="36">
        <f>G36</f>
        <v>0</v>
      </c>
      <c r="I35" s="98">
        <f t="shared" si="10"/>
        <v>0</v>
      </c>
      <c r="J35" s="36">
        <f t="shared" ref="J35:O35" si="16">J36</f>
        <v>0</v>
      </c>
      <c r="K35" s="36">
        <f t="shared" si="16"/>
        <v>0</v>
      </c>
      <c r="L35" s="36">
        <f t="shared" si="16"/>
        <v>0</v>
      </c>
      <c r="M35" s="36">
        <f t="shared" si="16"/>
        <v>0</v>
      </c>
      <c r="N35" s="36">
        <f t="shared" si="16"/>
        <v>0</v>
      </c>
      <c r="O35" s="36">
        <f t="shared" si="16"/>
        <v>0</v>
      </c>
      <c r="P35" s="112"/>
      <c r="Q35" s="112"/>
      <c r="R35" s="36">
        <f>R36</f>
        <v>0</v>
      </c>
      <c r="S35" s="36">
        <f>S36</f>
        <v>0</v>
      </c>
      <c r="T35" s="36">
        <v>0</v>
      </c>
      <c r="U35" s="36">
        <v>0</v>
      </c>
      <c r="V35" s="36">
        <f>V36</f>
        <v>0</v>
      </c>
      <c r="W35" s="36">
        <f>W36</f>
        <v>0</v>
      </c>
      <c r="X35" s="36">
        <f>X36</f>
        <v>0</v>
      </c>
      <c r="Y35" s="36">
        <v>0</v>
      </c>
      <c r="Z35" s="36">
        <v>0</v>
      </c>
      <c r="AA35" s="36">
        <f>AA36</f>
        <v>0</v>
      </c>
      <c r="AB35" s="36">
        <f>AB36</f>
        <v>0</v>
      </c>
      <c r="AC35" s="36">
        <f>AC36</f>
        <v>0</v>
      </c>
    </row>
    <row r="36" spans="1:29" ht="23.25" hidden="1" customHeight="1" x14ac:dyDescent="0.25">
      <c r="A36" s="219" t="s">
        <v>6</v>
      </c>
      <c r="B36" s="219"/>
      <c r="C36" s="36">
        <f>C55+C61+C62+C63+C64+C65+C66</f>
        <v>0</v>
      </c>
      <c r="D36" s="36">
        <f>D55+D61+D62+D63+D64+D66</f>
        <v>0</v>
      </c>
      <c r="E36" s="36">
        <f>E55+E61+E62+E63+E64+E66</f>
        <v>0</v>
      </c>
      <c r="F36" s="124">
        <f>F37+F38+F39+F40+F41+F42+F43+F44+F45+F51+F52+F55+F56+F57+F58+F59</f>
        <v>0</v>
      </c>
      <c r="G36" s="36">
        <f>G37+G38+G39+G40+G41+G42+G43+G44+G45+G51+G52+G55+G56+G57+G58+G59</f>
        <v>0</v>
      </c>
      <c r="I36" s="98">
        <f t="shared" si="10"/>
        <v>0</v>
      </c>
      <c r="J36" s="36">
        <f>J37+J38+J39+J40+J41+J42+J43+J44+J45+J51+J52+J55+J56+J57+J58+J59</f>
        <v>0</v>
      </c>
      <c r="K36" s="36">
        <f>K37+K38+K39+K40+K41+K42+K43+K44+K45+K51+K52+K55+K56+K57+K58+K59</f>
        <v>0</v>
      </c>
      <c r="L36" s="36">
        <f>L37+L38+L39+L40+L41+L42+L43+L44+L45+L46+L47+L48+L49+L50+L51+L52+L53+L54+L55+L56+L58+L59+L60+L61+L62+L63+L64</f>
        <v>0</v>
      </c>
      <c r="M36" s="36">
        <f>M37+M38+M39+M40+M41+M42+M43+M44+M45+M46+M47+M48+M49+M50+M51+M52+M53+M54+M55+M56+M58+M59+M60+M61+M62+M63+M64</f>
        <v>0</v>
      </c>
      <c r="N36" s="36">
        <f>N37+N38+N39+N40+N41+N42+N43+N44+N45+N46+N47+N48+N49+N50+N51+N52+N53+N54+N55+N56+N58+N59+N60+N61+N62+N63+N64</f>
        <v>0</v>
      </c>
      <c r="O36" s="36">
        <f>O37+O38+O39+O40+O41+O42+O43+O44+O45+O46+O47+O48+O49+O50+O51+O52+O53+O54+O55+O56+O58+O59+O60+O61+O62+O63+O64</f>
        <v>0</v>
      </c>
      <c r="P36" s="112"/>
      <c r="Q36" s="112"/>
      <c r="R36" s="36">
        <f>R55+R61+R62+R63+R64+R65+R66</f>
        <v>0</v>
      </c>
      <c r="S36" s="36">
        <f>S55+S61+S62+S63+S64+S66</f>
        <v>0</v>
      </c>
      <c r="T36" s="36">
        <v>0</v>
      </c>
      <c r="U36" s="36">
        <v>0</v>
      </c>
      <c r="V36" s="36">
        <f>V66+V67+V68</f>
        <v>0</v>
      </c>
      <c r="W36" s="36">
        <f>W66+W67+W68</f>
        <v>0</v>
      </c>
      <c r="X36" s="36">
        <f>X66+X67+X68</f>
        <v>0</v>
      </c>
      <c r="Y36" s="36">
        <v>0</v>
      </c>
      <c r="Z36" s="36">
        <v>0</v>
      </c>
      <c r="AA36" s="36">
        <f>AA66+AA67+AA68</f>
        <v>0</v>
      </c>
      <c r="AB36" s="36">
        <f>AB66+AB67+AB68</f>
        <v>0</v>
      </c>
      <c r="AC36" s="36">
        <f>AC66+AC67+AC68</f>
        <v>0</v>
      </c>
    </row>
    <row r="37" spans="1:29" ht="41.25" hidden="1" customHeight="1" x14ac:dyDescent="0.25">
      <c r="A37" s="21"/>
      <c r="B37" s="49"/>
      <c r="C37" s="94"/>
      <c r="D37" s="94"/>
      <c r="E37" s="94"/>
      <c r="F37" s="122"/>
      <c r="G37" s="39"/>
      <c r="H37" s="50"/>
      <c r="I37" s="98"/>
      <c r="J37" s="33"/>
      <c r="K37" s="33"/>
      <c r="L37" s="59"/>
      <c r="M37" s="59"/>
      <c r="N37" s="59"/>
      <c r="O37" s="59"/>
      <c r="P37" s="112"/>
      <c r="Q37" s="112"/>
      <c r="R37" s="94"/>
      <c r="S37" s="94"/>
      <c r="T37" s="94">
        <v>0</v>
      </c>
      <c r="U37" s="94">
        <v>0</v>
      </c>
      <c r="V37" s="94"/>
      <c r="W37" s="94"/>
      <c r="X37" s="94"/>
      <c r="Y37" s="94">
        <v>0</v>
      </c>
      <c r="Z37" s="94">
        <v>0</v>
      </c>
      <c r="AA37" s="94"/>
      <c r="AB37" s="94"/>
      <c r="AC37" s="94"/>
    </row>
    <row r="38" spans="1:29" ht="41.25" hidden="1" customHeight="1" x14ac:dyDescent="0.25">
      <c r="A38" s="54"/>
      <c r="B38" s="54"/>
      <c r="C38" s="94"/>
      <c r="D38" s="94"/>
      <c r="E38" s="94"/>
      <c r="F38" s="122"/>
      <c r="G38" s="39"/>
      <c r="H38" s="50"/>
      <c r="I38" s="98"/>
      <c r="J38" s="33"/>
      <c r="K38" s="33"/>
      <c r="L38" s="59"/>
      <c r="M38" s="59"/>
      <c r="N38" s="59"/>
      <c r="O38" s="59"/>
      <c r="P38" s="112"/>
      <c r="Q38" s="112"/>
      <c r="R38" s="94"/>
      <c r="S38" s="94"/>
      <c r="T38" s="94">
        <v>0</v>
      </c>
      <c r="U38" s="94">
        <v>0</v>
      </c>
      <c r="V38" s="94"/>
      <c r="W38" s="94"/>
      <c r="X38" s="94"/>
      <c r="Y38" s="94">
        <v>0</v>
      </c>
      <c r="Z38" s="94">
        <v>0</v>
      </c>
      <c r="AA38" s="94"/>
      <c r="AB38" s="94"/>
      <c r="AC38" s="94"/>
    </row>
    <row r="39" spans="1:29" ht="41.25" hidden="1" customHeight="1" x14ac:dyDescent="0.25">
      <c r="A39" s="54"/>
      <c r="B39" s="54"/>
      <c r="C39" s="94"/>
      <c r="D39" s="94"/>
      <c r="E39" s="94"/>
      <c r="F39" s="122"/>
      <c r="G39" s="39"/>
      <c r="H39" s="50"/>
      <c r="I39" s="98"/>
      <c r="J39" s="33"/>
      <c r="K39" s="33"/>
      <c r="L39" s="59"/>
      <c r="M39" s="59"/>
      <c r="N39" s="59"/>
      <c r="O39" s="59"/>
      <c r="P39" s="112"/>
      <c r="Q39" s="112"/>
      <c r="R39" s="94"/>
      <c r="S39" s="94"/>
      <c r="T39" s="94">
        <v>0</v>
      </c>
      <c r="U39" s="94">
        <v>0</v>
      </c>
      <c r="V39" s="94"/>
      <c r="W39" s="94"/>
      <c r="X39" s="94"/>
      <c r="Y39" s="94">
        <v>0</v>
      </c>
      <c r="Z39" s="94">
        <v>0</v>
      </c>
      <c r="AA39" s="94"/>
      <c r="AB39" s="94"/>
      <c r="AC39" s="94"/>
    </row>
    <row r="40" spans="1:29" ht="45" hidden="1" customHeight="1" x14ac:dyDescent="0.25">
      <c r="A40" s="21"/>
      <c r="B40" s="54"/>
      <c r="C40" s="94"/>
      <c r="D40" s="94"/>
      <c r="E40" s="94"/>
      <c r="F40" s="122"/>
      <c r="G40" s="39"/>
      <c r="H40" s="50"/>
      <c r="I40" s="98"/>
      <c r="J40" s="33"/>
      <c r="K40" s="33"/>
      <c r="L40" s="59"/>
      <c r="M40" s="59"/>
      <c r="N40" s="59"/>
      <c r="O40" s="59"/>
      <c r="P40" s="112"/>
      <c r="Q40" s="112"/>
      <c r="R40" s="94"/>
      <c r="S40" s="94"/>
      <c r="T40" s="94">
        <v>0</v>
      </c>
      <c r="U40" s="94">
        <v>0</v>
      </c>
      <c r="V40" s="94"/>
      <c r="W40" s="94"/>
      <c r="X40" s="94"/>
      <c r="Y40" s="94">
        <v>0</v>
      </c>
      <c r="Z40" s="94">
        <v>0</v>
      </c>
      <c r="AA40" s="94"/>
      <c r="AB40" s="94"/>
      <c r="AC40" s="94"/>
    </row>
    <row r="41" spans="1:29" ht="33" hidden="1" customHeight="1" x14ac:dyDescent="0.25">
      <c r="A41" s="21"/>
      <c r="B41" s="54"/>
      <c r="C41" s="94"/>
      <c r="D41" s="94"/>
      <c r="E41" s="94"/>
      <c r="F41" s="122"/>
      <c r="G41" s="39"/>
      <c r="I41" s="98"/>
      <c r="J41" s="39"/>
      <c r="K41" s="39"/>
      <c r="L41" s="59"/>
      <c r="M41" s="59"/>
      <c r="N41" s="92"/>
      <c r="O41" s="59"/>
      <c r="P41" s="112"/>
      <c r="Q41" s="112"/>
      <c r="R41" s="94"/>
      <c r="S41" s="94"/>
      <c r="T41" s="94">
        <v>0</v>
      </c>
      <c r="U41" s="94">
        <v>0</v>
      </c>
      <c r="V41" s="94"/>
      <c r="W41" s="94"/>
      <c r="X41" s="94"/>
      <c r="Y41" s="94">
        <v>0</v>
      </c>
      <c r="Z41" s="94">
        <v>0</v>
      </c>
      <c r="AA41" s="94"/>
      <c r="AB41" s="94"/>
      <c r="AC41" s="94"/>
    </row>
    <row r="42" spans="1:29" ht="15.75" hidden="1" customHeight="1" x14ac:dyDescent="0.25">
      <c r="A42" s="21"/>
      <c r="B42" s="49"/>
      <c r="C42" s="94"/>
      <c r="D42" s="94"/>
      <c r="E42" s="94"/>
      <c r="F42" s="122"/>
      <c r="G42" s="39"/>
      <c r="I42" s="98"/>
      <c r="J42" s="39"/>
      <c r="K42" s="39"/>
      <c r="L42" s="59"/>
      <c r="M42" s="59"/>
      <c r="N42" s="92"/>
      <c r="O42" s="59"/>
      <c r="P42" s="114"/>
      <c r="Q42" s="112"/>
      <c r="R42" s="94"/>
      <c r="S42" s="94"/>
      <c r="T42" s="94">
        <v>0</v>
      </c>
      <c r="U42" s="94">
        <v>0</v>
      </c>
      <c r="V42" s="94"/>
      <c r="W42" s="94"/>
      <c r="X42" s="94"/>
      <c r="Y42" s="94">
        <v>0</v>
      </c>
      <c r="Z42" s="94">
        <v>0</v>
      </c>
      <c r="AA42" s="94"/>
      <c r="AB42" s="94"/>
      <c r="AC42" s="94"/>
    </row>
    <row r="43" spans="1:29" ht="33" hidden="1" customHeight="1" x14ac:dyDescent="0.25">
      <c r="A43" s="21"/>
      <c r="B43" s="54"/>
      <c r="C43" s="94"/>
      <c r="D43" s="94"/>
      <c r="E43" s="94"/>
      <c r="F43" s="122"/>
      <c r="G43" s="39"/>
      <c r="H43" s="50"/>
      <c r="I43" s="98"/>
      <c r="J43" s="39"/>
      <c r="K43" s="39"/>
      <c r="L43" s="59"/>
      <c r="M43" s="59"/>
      <c r="N43" s="92"/>
      <c r="O43" s="59"/>
      <c r="P43" s="112"/>
      <c r="Q43" s="112"/>
      <c r="R43" s="94"/>
      <c r="S43" s="94"/>
      <c r="T43" s="94">
        <v>0</v>
      </c>
      <c r="U43" s="94">
        <v>0</v>
      </c>
      <c r="V43" s="94"/>
      <c r="W43" s="94"/>
      <c r="X43" s="94"/>
      <c r="Y43" s="94">
        <v>0</v>
      </c>
      <c r="Z43" s="94">
        <v>0</v>
      </c>
      <c r="AA43" s="94"/>
      <c r="AB43" s="94"/>
      <c r="AC43" s="94"/>
    </row>
    <row r="44" spans="1:29" ht="41.25" hidden="1" customHeight="1" x14ac:dyDescent="0.25">
      <c r="A44" s="21"/>
      <c r="B44" s="49"/>
      <c r="C44" s="94"/>
      <c r="D44" s="94"/>
      <c r="E44" s="94"/>
      <c r="F44" s="122"/>
      <c r="G44" s="33"/>
      <c r="H44" s="50"/>
      <c r="I44" s="98"/>
      <c r="J44" s="39"/>
      <c r="K44" s="39"/>
      <c r="L44" s="59"/>
      <c r="M44" s="60"/>
      <c r="N44" s="60"/>
      <c r="O44" s="60"/>
      <c r="P44" s="112"/>
      <c r="Q44" s="112"/>
      <c r="R44" s="94"/>
      <c r="S44" s="94"/>
      <c r="T44" s="94">
        <v>0</v>
      </c>
      <c r="U44" s="94">
        <v>0</v>
      </c>
      <c r="V44" s="94"/>
      <c r="W44" s="94"/>
      <c r="X44" s="94"/>
      <c r="Y44" s="94">
        <v>0</v>
      </c>
      <c r="Z44" s="94">
        <v>0</v>
      </c>
      <c r="AA44" s="94"/>
      <c r="AB44" s="94"/>
      <c r="AC44" s="94"/>
    </row>
    <row r="45" spans="1:29" ht="33.75" hidden="1" customHeight="1" x14ac:dyDescent="0.25">
      <c r="A45" s="21"/>
      <c r="B45" s="54"/>
      <c r="C45" s="94"/>
      <c r="D45" s="94"/>
      <c r="E45" s="94"/>
      <c r="F45" s="122"/>
      <c r="G45" s="33"/>
      <c r="H45" s="53"/>
      <c r="I45" s="98"/>
      <c r="J45" s="39"/>
      <c r="K45" s="39"/>
      <c r="L45" s="75"/>
      <c r="M45" s="60"/>
      <c r="N45" s="89"/>
      <c r="O45" s="60"/>
      <c r="P45" s="112"/>
      <c r="Q45" s="112"/>
      <c r="R45" s="94"/>
      <c r="S45" s="94"/>
      <c r="T45" s="94">
        <v>0</v>
      </c>
      <c r="U45" s="94">
        <v>0</v>
      </c>
      <c r="V45" s="94"/>
      <c r="W45" s="94"/>
      <c r="X45" s="94"/>
      <c r="Y45" s="94">
        <v>0</v>
      </c>
      <c r="Z45" s="94">
        <v>0</v>
      </c>
      <c r="AA45" s="94"/>
      <c r="AB45" s="94"/>
      <c r="AC45" s="94"/>
    </row>
    <row r="46" spans="1:29" ht="29.25" hidden="1" customHeight="1" x14ac:dyDescent="0.25">
      <c r="A46" s="21"/>
      <c r="B46" s="54"/>
      <c r="C46" s="94"/>
      <c r="D46" s="94"/>
      <c r="E46" s="94"/>
      <c r="F46" s="122"/>
      <c r="G46" s="33"/>
      <c r="H46" s="53"/>
      <c r="I46" s="98"/>
      <c r="J46" s="39"/>
      <c r="K46" s="39"/>
      <c r="L46" s="75"/>
      <c r="M46" s="60"/>
      <c r="N46" s="113"/>
      <c r="O46" s="60"/>
      <c r="P46" s="112"/>
      <c r="Q46" s="112"/>
      <c r="R46" s="94"/>
      <c r="S46" s="94"/>
      <c r="T46" s="94">
        <v>0</v>
      </c>
      <c r="U46" s="94">
        <v>0</v>
      </c>
      <c r="V46" s="94"/>
      <c r="W46" s="94"/>
      <c r="X46" s="94"/>
      <c r="Y46" s="94">
        <v>0</v>
      </c>
      <c r="Z46" s="94">
        <v>0</v>
      </c>
      <c r="AA46" s="94"/>
      <c r="AB46" s="94"/>
      <c r="AC46" s="94"/>
    </row>
    <row r="47" spans="1:29" ht="29.25" hidden="1" customHeight="1" x14ac:dyDescent="0.25">
      <c r="A47" s="21"/>
      <c r="B47" s="54"/>
      <c r="C47" s="94"/>
      <c r="D47" s="94"/>
      <c r="E47" s="94"/>
      <c r="F47" s="122"/>
      <c r="G47" s="33"/>
      <c r="H47" s="53"/>
      <c r="I47" s="98"/>
      <c r="J47" s="39"/>
      <c r="K47" s="39"/>
      <c r="L47" s="75"/>
      <c r="M47" s="60"/>
      <c r="N47" s="113"/>
      <c r="O47" s="60"/>
      <c r="P47" s="112"/>
      <c r="Q47" s="112"/>
      <c r="R47" s="94"/>
      <c r="S47" s="94"/>
      <c r="T47" s="94">
        <v>0</v>
      </c>
      <c r="U47" s="94">
        <v>0</v>
      </c>
      <c r="V47" s="94"/>
      <c r="W47" s="94"/>
      <c r="X47" s="94"/>
      <c r="Y47" s="94">
        <v>0</v>
      </c>
      <c r="Z47" s="94">
        <v>0</v>
      </c>
      <c r="AA47" s="94"/>
      <c r="AB47" s="94"/>
      <c r="AC47" s="94"/>
    </row>
    <row r="48" spans="1:29" ht="29.25" hidden="1" customHeight="1" x14ac:dyDescent="0.25">
      <c r="A48" s="21"/>
      <c r="B48" s="54"/>
      <c r="C48" s="94"/>
      <c r="D48" s="94"/>
      <c r="E48" s="94"/>
      <c r="F48" s="122"/>
      <c r="G48" s="33"/>
      <c r="H48" s="53"/>
      <c r="I48" s="98"/>
      <c r="J48" s="39"/>
      <c r="K48" s="39"/>
      <c r="L48" s="75"/>
      <c r="M48" s="60"/>
      <c r="N48" s="113"/>
      <c r="O48" s="60"/>
      <c r="P48" s="112"/>
      <c r="Q48" s="112"/>
      <c r="R48" s="94"/>
      <c r="S48" s="94"/>
      <c r="T48" s="94">
        <v>0</v>
      </c>
      <c r="U48" s="94">
        <v>0</v>
      </c>
      <c r="V48" s="94"/>
      <c r="W48" s="94"/>
      <c r="X48" s="94"/>
      <c r="Y48" s="94">
        <v>0</v>
      </c>
      <c r="Z48" s="94">
        <v>0</v>
      </c>
      <c r="AA48" s="94"/>
      <c r="AB48" s="94"/>
      <c r="AC48" s="94"/>
    </row>
    <row r="49" spans="1:29" ht="29.25" hidden="1" customHeight="1" x14ac:dyDescent="0.25">
      <c r="A49" s="21"/>
      <c r="B49" s="54"/>
      <c r="C49" s="94"/>
      <c r="D49" s="94"/>
      <c r="E49" s="94"/>
      <c r="F49" s="122"/>
      <c r="G49" s="33"/>
      <c r="H49" s="53"/>
      <c r="I49" s="98"/>
      <c r="J49" s="39"/>
      <c r="K49" s="39"/>
      <c r="L49" s="75"/>
      <c r="M49" s="60"/>
      <c r="N49" s="113"/>
      <c r="O49" s="60"/>
      <c r="P49" s="112"/>
      <c r="Q49" s="112"/>
      <c r="R49" s="94"/>
      <c r="S49" s="94"/>
      <c r="T49" s="94">
        <v>0</v>
      </c>
      <c r="U49" s="94">
        <v>0</v>
      </c>
      <c r="V49" s="94"/>
      <c r="W49" s="94"/>
      <c r="X49" s="94"/>
      <c r="Y49" s="94">
        <v>0</v>
      </c>
      <c r="Z49" s="94">
        <v>0</v>
      </c>
      <c r="AA49" s="94"/>
      <c r="AB49" s="94"/>
      <c r="AC49" s="94"/>
    </row>
    <row r="50" spans="1:29" ht="29.25" hidden="1" customHeight="1" x14ac:dyDescent="0.25">
      <c r="A50" s="21"/>
      <c r="B50" s="54"/>
      <c r="C50" s="94"/>
      <c r="D50" s="94"/>
      <c r="E50" s="94"/>
      <c r="F50" s="122"/>
      <c r="G50" s="33"/>
      <c r="H50" s="53"/>
      <c r="I50" s="98"/>
      <c r="J50" s="39"/>
      <c r="K50" s="39"/>
      <c r="L50" s="75"/>
      <c r="M50" s="60"/>
      <c r="N50" s="113"/>
      <c r="O50" s="60"/>
      <c r="P50" s="112"/>
      <c r="Q50" s="112"/>
      <c r="R50" s="94"/>
      <c r="S50" s="94"/>
      <c r="T50" s="94">
        <v>0</v>
      </c>
      <c r="U50" s="94">
        <v>0</v>
      </c>
      <c r="V50" s="94"/>
      <c r="W50" s="94"/>
      <c r="X50" s="94"/>
      <c r="Y50" s="94">
        <v>0</v>
      </c>
      <c r="Z50" s="94">
        <v>0</v>
      </c>
      <c r="AA50" s="94"/>
      <c r="AB50" s="94"/>
      <c r="AC50" s="94"/>
    </row>
    <row r="51" spans="1:29" ht="45.75" hidden="1" customHeight="1" x14ac:dyDescent="0.25">
      <c r="A51" s="54"/>
      <c r="B51" s="54"/>
      <c r="C51" s="94"/>
      <c r="D51" s="94"/>
      <c r="E51" s="94"/>
      <c r="F51" s="122"/>
      <c r="G51" s="33"/>
      <c r="H51" s="53"/>
      <c r="I51" s="98"/>
      <c r="J51" s="39"/>
      <c r="K51" s="39"/>
      <c r="L51" s="75"/>
      <c r="M51" s="60"/>
      <c r="N51" s="113"/>
      <c r="O51" s="60"/>
      <c r="P51" s="112"/>
      <c r="Q51" s="112"/>
      <c r="R51" s="94"/>
      <c r="S51" s="94"/>
      <c r="T51" s="94">
        <v>0</v>
      </c>
      <c r="U51" s="94">
        <v>0</v>
      </c>
      <c r="V51" s="94"/>
      <c r="W51" s="94"/>
      <c r="X51" s="94"/>
      <c r="Y51" s="94">
        <v>0</v>
      </c>
      <c r="Z51" s="94">
        <v>0</v>
      </c>
      <c r="AA51" s="94"/>
      <c r="AB51" s="94"/>
      <c r="AC51" s="94"/>
    </row>
    <row r="52" spans="1:29" ht="60" hidden="1" customHeight="1" x14ac:dyDescent="0.25">
      <c r="A52" s="21"/>
      <c r="B52" s="91"/>
      <c r="C52" s="94"/>
      <c r="D52" s="94"/>
      <c r="E52" s="94"/>
      <c r="F52" s="122"/>
      <c r="G52" s="33"/>
      <c r="H52" s="53"/>
      <c r="I52" s="98"/>
      <c r="J52" s="39"/>
      <c r="K52" s="33"/>
      <c r="L52" s="75"/>
      <c r="M52" s="60"/>
      <c r="N52" s="89"/>
      <c r="O52" s="60"/>
      <c r="P52" s="112"/>
      <c r="Q52" s="112"/>
      <c r="R52" s="94"/>
      <c r="S52" s="94"/>
      <c r="T52" s="94">
        <v>0</v>
      </c>
      <c r="U52" s="94">
        <v>0</v>
      </c>
      <c r="V52" s="94"/>
      <c r="W52" s="94"/>
      <c r="X52" s="94"/>
      <c r="Y52" s="94">
        <v>0</v>
      </c>
      <c r="Z52" s="94">
        <v>0</v>
      </c>
      <c r="AA52" s="94"/>
      <c r="AB52" s="94"/>
      <c r="AC52" s="94"/>
    </row>
    <row r="53" spans="1:29" ht="57" hidden="1" customHeight="1" x14ac:dyDescent="0.25">
      <c r="A53" s="21"/>
      <c r="B53" s="91"/>
      <c r="C53" s="94"/>
      <c r="D53" s="94"/>
      <c r="E53" s="94"/>
      <c r="F53" s="122"/>
      <c r="G53" s="33"/>
      <c r="H53" s="53"/>
      <c r="I53" s="98"/>
      <c r="J53" s="39"/>
      <c r="K53" s="33"/>
      <c r="L53" s="75"/>
      <c r="M53" s="60"/>
      <c r="N53" s="89"/>
      <c r="O53" s="60"/>
      <c r="P53" s="112"/>
      <c r="Q53" s="112"/>
      <c r="R53" s="94"/>
      <c r="S53" s="94"/>
      <c r="T53" s="94">
        <v>0</v>
      </c>
      <c r="U53" s="94">
        <v>0</v>
      </c>
      <c r="V53" s="94"/>
      <c r="W53" s="94"/>
      <c r="X53" s="94"/>
      <c r="Y53" s="94">
        <v>0</v>
      </c>
      <c r="Z53" s="94">
        <v>0</v>
      </c>
      <c r="AA53" s="94"/>
      <c r="AB53" s="94"/>
      <c r="AC53" s="94"/>
    </row>
    <row r="54" spans="1:29" ht="42" hidden="1" customHeight="1" x14ac:dyDescent="0.25">
      <c r="A54" s="21"/>
      <c r="B54" s="91"/>
      <c r="C54" s="94"/>
      <c r="D54" s="94"/>
      <c r="E54" s="94"/>
      <c r="F54" s="122"/>
      <c r="G54" s="33"/>
      <c r="H54" s="53"/>
      <c r="I54" s="98"/>
      <c r="J54" s="39"/>
      <c r="K54" s="33"/>
      <c r="L54" s="75"/>
      <c r="M54" s="60"/>
      <c r="N54" s="89"/>
      <c r="O54" s="60"/>
      <c r="P54" s="112"/>
      <c r="Q54" s="112"/>
      <c r="R54" s="94"/>
      <c r="S54" s="94"/>
      <c r="T54" s="94">
        <v>0</v>
      </c>
      <c r="U54" s="94">
        <v>0</v>
      </c>
      <c r="V54" s="94"/>
      <c r="W54" s="94"/>
      <c r="X54" s="94"/>
      <c r="Y54" s="94">
        <v>0</v>
      </c>
      <c r="Z54" s="94">
        <v>0</v>
      </c>
      <c r="AA54" s="94"/>
      <c r="AB54" s="94"/>
      <c r="AC54" s="94"/>
    </row>
    <row r="55" spans="1:29" ht="30.75" hidden="1" customHeight="1" x14ac:dyDescent="0.25">
      <c r="A55" s="21"/>
      <c r="B55" s="54"/>
      <c r="C55" s="137"/>
      <c r="D55" s="137"/>
      <c r="E55" s="137"/>
      <c r="F55" s="39"/>
      <c r="G55" s="33"/>
      <c r="H55" s="53"/>
      <c r="I55" s="98"/>
      <c r="J55" s="39"/>
      <c r="K55" s="33"/>
      <c r="L55" s="75"/>
      <c r="M55" s="60"/>
      <c r="N55" s="75"/>
      <c r="O55" s="60"/>
      <c r="P55" s="112"/>
      <c r="Q55" s="115"/>
      <c r="R55" s="137"/>
      <c r="S55" s="137"/>
      <c r="T55" s="137">
        <v>0</v>
      </c>
      <c r="U55" s="137">
        <v>0</v>
      </c>
      <c r="V55" s="137"/>
      <c r="W55" s="137"/>
      <c r="X55" s="137"/>
      <c r="Y55" s="137">
        <v>0</v>
      </c>
      <c r="Z55" s="137">
        <v>0</v>
      </c>
      <c r="AA55" s="137"/>
      <c r="AB55" s="137"/>
      <c r="AC55" s="137"/>
    </row>
    <row r="56" spans="1:29" ht="48" hidden="1" customHeight="1" x14ac:dyDescent="0.25">
      <c r="A56" s="54"/>
      <c r="B56" s="54"/>
      <c r="C56" s="137"/>
      <c r="D56" s="137"/>
      <c r="E56" s="137"/>
      <c r="F56" s="122"/>
      <c r="G56" s="33"/>
      <c r="H56" s="53"/>
      <c r="I56" s="98"/>
      <c r="J56" s="39"/>
      <c r="K56" s="33"/>
      <c r="L56" s="75"/>
      <c r="M56" s="60"/>
      <c r="N56" s="75"/>
      <c r="O56" s="60"/>
      <c r="P56" s="112"/>
      <c r="Q56" s="112"/>
      <c r="R56" s="137"/>
      <c r="S56" s="137"/>
      <c r="T56" s="137">
        <v>0</v>
      </c>
      <c r="U56" s="137">
        <v>0</v>
      </c>
      <c r="V56" s="137"/>
      <c r="W56" s="137"/>
      <c r="X56" s="137"/>
      <c r="Y56" s="137">
        <v>0</v>
      </c>
      <c r="Z56" s="137">
        <v>0</v>
      </c>
      <c r="AA56" s="137"/>
      <c r="AB56" s="137"/>
      <c r="AC56" s="137"/>
    </row>
    <row r="57" spans="1:29" ht="41.25" hidden="1" customHeight="1" x14ac:dyDescent="0.25">
      <c r="A57" s="54"/>
      <c r="B57" s="54"/>
      <c r="C57" s="137"/>
      <c r="D57" s="137"/>
      <c r="E57" s="137"/>
      <c r="F57" s="122"/>
      <c r="G57" s="33"/>
      <c r="H57" s="53"/>
      <c r="I57" s="98"/>
      <c r="J57" s="39"/>
      <c r="K57" s="33"/>
      <c r="L57" s="75"/>
      <c r="M57" s="60"/>
      <c r="N57" s="75"/>
      <c r="O57" s="60"/>
      <c r="P57" s="112"/>
      <c r="Q57" s="112"/>
      <c r="R57" s="137"/>
      <c r="S57" s="137"/>
      <c r="T57" s="137">
        <v>0</v>
      </c>
      <c r="U57" s="137">
        <v>0</v>
      </c>
      <c r="V57" s="137"/>
      <c r="W57" s="137"/>
      <c r="X57" s="137"/>
      <c r="Y57" s="137">
        <v>0</v>
      </c>
      <c r="Z57" s="137">
        <v>0</v>
      </c>
      <c r="AA57" s="137"/>
      <c r="AB57" s="137"/>
      <c r="AC57" s="137"/>
    </row>
    <row r="58" spans="1:29" ht="32.25" hidden="1" customHeight="1" x14ac:dyDescent="0.25">
      <c r="A58" s="54"/>
      <c r="B58" s="54"/>
      <c r="C58" s="137"/>
      <c r="D58" s="137"/>
      <c r="E58" s="137"/>
      <c r="F58" s="122"/>
      <c r="G58" s="33"/>
      <c r="H58" s="53"/>
      <c r="I58" s="98"/>
      <c r="J58" s="39"/>
      <c r="K58" s="33"/>
      <c r="L58" s="75"/>
      <c r="M58" s="60"/>
      <c r="N58" s="75"/>
      <c r="O58" s="60"/>
      <c r="P58" s="112"/>
      <c r="Q58" s="112"/>
      <c r="R58" s="137"/>
      <c r="S58" s="137"/>
      <c r="T58" s="137">
        <v>0</v>
      </c>
      <c r="U58" s="137">
        <v>0</v>
      </c>
      <c r="V58" s="137"/>
      <c r="W58" s="137"/>
      <c r="X58" s="137"/>
      <c r="Y58" s="137">
        <v>0</v>
      </c>
      <c r="Z58" s="137">
        <v>0</v>
      </c>
      <c r="AA58" s="137"/>
      <c r="AB58" s="137"/>
      <c r="AC58" s="137"/>
    </row>
    <row r="59" spans="1:29" ht="33" hidden="1" customHeight="1" x14ac:dyDescent="0.25">
      <c r="A59" s="54"/>
      <c r="B59" s="54"/>
      <c r="C59" s="137"/>
      <c r="D59" s="137"/>
      <c r="E59" s="137"/>
      <c r="F59" s="122"/>
      <c r="G59" s="33"/>
      <c r="H59" s="53"/>
      <c r="I59" s="98"/>
      <c r="J59" s="39"/>
      <c r="K59" s="33"/>
      <c r="L59" s="75"/>
      <c r="M59" s="75"/>
      <c r="N59" s="89"/>
      <c r="O59" s="89"/>
      <c r="P59" s="112"/>
      <c r="Q59" s="112"/>
      <c r="R59" s="137"/>
      <c r="S59" s="137"/>
      <c r="T59" s="137">
        <v>0</v>
      </c>
      <c r="U59" s="137">
        <v>0</v>
      </c>
      <c r="V59" s="137"/>
      <c r="W59" s="137"/>
      <c r="X59" s="137"/>
      <c r="Y59" s="137">
        <v>0</v>
      </c>
      <c r="Z59" s="137">
        <v>0</v>
      </c>
      <c r="AA59" s="137"/>
      <c r="AB59" s="137"/>
      <c r="AC59" s="137"/>
    </row>
    <row r="60" spans="1:29" ht="51.75" hidden="1" customHeight="1" x14ac:dyDescent="0.25">
      <c r="A60" s="54"/>
      <c r="B60" s="54"/>
      <c r="C60" s="137"/>
      <c r="D60" s="137"/>
      <c r="E60" s="137"/>
      <c r="F60" s="122"/>
      <c r="G60" s="33"/>
      <c r="H60" s="53"/>
      <c r="I60" s="98"/>
      <c r="J60" s="39"/>
      <c r="K60" s="33"/>
      <c r="L60" s="75"/>
      <c r="M60" s="75"/>
      <c r="N60" s="89"/>
      <c r="O60" s="60"/>
      <c r="P60" s="112"/>
      <c r="Q60" s="112"/>
      <c r="R60" s="137"/>
      <c r="S60" s="137"/>
      <c r="T60" s="137">
        <v>0</v>
      </c>
      <c r="U60" s="137">
        <v>0</v>
      </c>
      <c r="V60" s="137"/>
      <c r="W60" s="137"/>
      <c r="X60" s="137"/>
      <c r="Y60" s="137">
        <v>0</v>
      </c>
      <c r="Z60" s="137">
        <v>0</v>
      </c>
      <c r="AA60" s="137"/>
      <c r="AB60" s="137"/>
      <c r="AC60" s="137"/>
    </row>
    <row r="61" spans="1:29" ht="135.75" hidden="1" customHeight="1" x14ac:dyDescent="0.25">
      <c r="A61" s="138"/>
      <c r="B61" s="91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>
        <v>0</v>
      </c>
      <c r="U61" s="39">
        <v>0</v>
      </c>
      <c r="V61" s="39"/>
      <c r="W61" s="39"/>
      <c r="X61" s="39"/>
      <c r="Y61" s="39">
        <v>0</v>
      </c>
      <c r="Z61" s="39">
        <v>0</v>
      </c>
      <c r="AA61" s="39"/>
      <c r="AB61" s="39"/>
      <c r="AC61" s="39"/>
    </row>
    <row r="62" spans="1:29" ht="35.25" hidden="1" customHeight="1" x14ac:dyDescent="0.25">
      <c r="A62" s="138"/>
      <c r="B62" s="143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>
        <v>0</v>
      </c>
      <c r="U62" s="39">
        <v>0</v>
      </c>
      <c r="V62" s="39"/>
      <c r="W62" s="39"/>
      <c r="X62" s="39"/>
      <c r="Y62" s="39">
        <v>0</v>
      </c>
      <c r="Z62" s="39">
        <v>0</v>
      </c>
      <c r="AA62" s="39"/>
      <c r="AB62" s="39"/>
      <c r="AC62" s="39"/>
    </row>
    <row r="63" spans="1:29" ht="36" hidden="1" customHeight="1" x14ac:dyDescent="0.25">
      <c r="A63" s="138"/>
      <c r="B63" s="143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>
        <v>0</v>
      </c>
      <c r="U63" s="39">
        <v>0</v>
      </c>
      <c r="V63" s="39"/>
      <c r="W63" s="39"/>
      <c r="X63" s="39"/>
      <c r="Y63" s="39">
        <v>0</v>
      </c>
      <c r="Z63" s="39">
        <v>0</v>
      </c>
      <c r="AA63" s="39"/>
      <c r="AB63" s="39"/>
      <c r="AC63" s="39"/>
    </row>
    <row r="64" spans="1:29" ht="35.25" hidden="1" customHeight="1" x14ac:dyDescent="0.25">
      <c r="A64" s="138"/>
      <c r="B64" s="143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>
        <v>0</v>
      </c>
      <c r="U64" s="39">
        <v>0</v>
      </c>
      <c r="V64" s="39"/>
      <c r="W64" s="39"/>
      <c r="X64" s="39"/>
      <c r="Y64" s="39">
        <v>0</v>
      </c>
      <c r="Z64" s="39">
        <v>0</v>
      </c>
      <c r="AA64" s="39"/>
      <c r="AB64" s="39"/>
      <c r="AC64" s="39"/>
    </row>
    <row r="65" spans="1:31" ht="18.75" hidden="1" customHeight="1" x14ac:dyDescent="0.25">
      <c r="A65" s="138"/>
      <c r="B65" s="91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>
        <v>0</v>
      </c>
      <c r="U65" s="39">
        <v>0</v>
      </c>
      <c r="V65" s="39"/>
      <c r="W65" s="39"/>
      <c r="X65" s="39"/>
      <c r="Y65" s="39">
        <v>0</v>
      </c>
      <c r="Z65" s="39">
        <v>0</v>
      </c>
      <c r="AA65" s="39"/>
      <c r="AB65" s="39"/>
      <c r="AC65" s="39"/>
    </row>
    <row r="66" spans="1:31" ht="33.75" hidden="1" customHeight="1" x14ac:dyDescent="0.25">
      <c r="A66" s="138"/>
      <c r="B66" s="91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</row>
    <row r="67" spans="1:31" ht="43.5" hidden="1" customHeight="1" x14ac:dyDescent="0.25">
      <c r="A67" s="172"/>
      <c r="B67" s="143"/>
      <c r="C67" s="94"/>
      <c r="D67" s="94"/>
      <c r="E67" s="94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94"/>
      <c r="S67" s="94"/>
      <c r="T67" s="180"/>
      <c r="U67" s="180"/>
      <c r="V67" s="94"/>
      <c r="W67" s="94"/>
      <c r="X67" s="94"/>
      <c r="Y67" s="180"/>
      <c r="Z67" s="180"/>
      <c r="AA67" s="94"/>
      <c r="AB67" s="94"/>
      <c r="AC67" s="94"/>
    </row>
    <row r="68" spans="1:31" ht="43.5" hidden="1" customHeight="1" x14ac:dyDescent="0.25">
      <c r="A68" s="172"/>
      <c r="B68" s="143"/>
      <c r="C68" s="94"/>
      <c r="D68" s="94"/>
      <c r="E68" s="94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94"/>
      <c r="S68" s="94"/>
      <c r="T68" s="180"/>
      <c r="U68" s="180"/>
      <c r="V68" s="94"/>
      <c r="W68" s="94"/>
      <c r="X68" s="94"/>
      <c r="Y68" s="180"/>
      <c r="Z68" s="180"/>
      <c r="AA68" s="94"/>
      <c r="AB68" s="94"/>
      <c r="AC68" s="94"/>
    </row>
    <row r="69" spans="1:31" ht="35.25" hidden="1" customHeight="1" x14ac:dyDescent="0.25">
      <c r="A69" s="218" t="s">
        <v>46</v>
      </c>
      <c r="B69" s="218" t="s">
        <v>8</v>
      </c>
      <c r="C69" s="99"/>
      <c r="D69" s="99"/>
      <c r="E69" s="99"/>
      <c r="F69" s="124"/>
      <c r="G69" s="36"/>
      <c r="H69" s="36"/>
      <c r="I69" s="98">
        <f>J69+N69</f>
        <v>0</v>
      </c>
      <c r="J69" s="36"/>
      <c r="K69" s="36"/>
      <c r="L69" s="36">
        <f>L70</f>
        <v>0</v>
      </c>
      <c r="M69" s="36"/>
      <c r="N69" s="36">
        <f>N70</f>
        <v>0</v>
      </c>
      <c r="O69" s="36"/>
      <c r="P69" s="112"/>
      <c r="Q69" s="112"/>
      <c r="R69" s="99"/>
      <c r="S69" s="99"/>
      <c r="T69" s="99">
        <v>0</v>
      </c>
      <c r="U69" s="99">
        <v>0</v>
      </c>
      <c r="V69" s="99"/>
      <c r="W69" s="99"/>
      <c r="X69" s="99"/>
      <c r="Y69" s="99">
        <v>0</v>
      </c>
      <c r="Z69" s="99">
        <v>0</v>
      </c>
      <c r="AA69" s="99"/>
      <c r="AB69" s="99"/>
      <c r="AC69" s="99"/>
    </row>
    <row r="70" spans="1:31" ht="18" hidden="1" customHeight="1" x14ac:dyDescent="0.25">
      <c r="A70" s="219" t="s">
        <v>6</v>
      </c>
      <c r="B70" s="219"/>
      <c r="C70" s="99"/>
      <c r="D70" s="99"/>
      <c r="E70" s="99"/>
      <c r="F70" s="124"/>
      <c r="G70" s="36"/>
      <c r="H70" s="36"/>
      <c r="I70" s="98">
        <f>J70+N70</f>
        <v>0</v>
      </c>
      <c r="J70" s="36"/>
      <c r="K70" s="36"/>
      <c r="L70" s="36">
        <f>L71</f>
        <v>0</v>
      </c>
      <c r="M70" s="36"/>
      <c r="N70" s="36">
        <f>N71</f>
        <v>0</v>
      </c>
      <c r="O70" s="36"/>
      <c r="P70" s="112"/>
      <c r="Q70" s="112"/>
      <c r="R70" s="99"/>
      <c r="S70" s="99"/>
      <c r="T70" s="99">
        <v>0</v>
      </c>
      <c r="U70" s="99">
        <v>0</v>
      </c>
      <c r="V70" s="99"/>
      <c r="W70" s="99"/>
      <c r="X70" s="99"/>
      <c r="Y70" s="99">
        <v>0</v>
      </c>
      <c r="Z70" s="99">
        <v>0</v>
      </c>
      <c r="AA70" s="99"/>
      <c r="AB70" s="99"/>
      <c r="AC70" s="99"/>
    </row>
    <row r="71" spans="1:31" ht="31.5" hidden="1" customHeight="1" x14ac:dyDescent="0.25">
      <c r="A71" s="21"/>
      <c r="B71" s="93"/>
      <c r="C71" s="94"/>
      <c r="D71" s="94"/>
      <c r="E71" s="94"/>
      <c r="F71" s="122"/>
      <c r="G71" s="33"/>
      <c r="H71" s="53"/>
      <c r="I71" s="98"/>
      <c r="J71" s="39"/>
      <c r="K71" s="33"/>
      <c r="L71" s="89"/>
      <c r="M71" s="92"/>
      <c r="N71" s="89"/>
      <c r="O71" s="60"/>
      <c r="P71" s="112"/>
      <c r="Q71" s="112"/>
      <c r="R71" s="94"/>
      <c r="S71" s="94"/>
      <c r="T71" s="94">
        <v>0</v>
      </c>
      <c r="U71" s="94">
        <v>0</v>
      </c>
      <c r="V71" s="94"/>
      <c r="W71" s="94"/>
      <c r="X71" s="94"/>
      <c r="Y71" s="94">
        <v>0</v>
      </c>
      <c r="Z71" s="94">
        <v>0</v>
      </c>
      <c r="AA71" s="94"/>
      <c r="AB71" s="94"/>
      <c r="AC71" s="94"/>
    </row>
    <row r="72" spans="1:31" ht="29.25" customHeight="1" x14ac:dyDescent="0.25">
      <c r="A72" s="218" t="s">
        <v>7</v>
      </c>
      <c r="B72" s="218" t="s">
        <v>8</v>
      </c>
      <c r="C72" s="99">
        <f t="shared" ref="C72:O72" si="17">C73</f>
        <v>17112</v>
      </c>
      <c r="D72" s="99">
        <f t="shared" si="17"/>
        <v>17112</v>
      </c>
      <c r="E72" s="99">
        <f t="shared" si="17"/>
        <v>17112</v>
      </c>
      <c r="F72" s="124" t="e">
        <f t="shared" si="17"/>
        <v>#REF!</v>
      </c>
      <c r="G72" s="36" t="e">
        <f t="shared" si="17"/>
        <v>#REF!</v>
      </c>
      <c r="I72" s="98" t="e">
        <f>J72+N72</f>
        <v>#REF!</v>
      </c>
      <c r="J72" s="36" t="e">
        <f t="shared" si="17"/>
        <v>#REF!</v>
      </c>
      <c r="K72" s="36" t="e">
        <f t="shared" si="17"/>
        <v>#REF!</v>
      </c>
      <c r="L72" s="36" t="e">
        <f t="shared" si="17"/>
        <v>#REF!</v>
      </c>
      <c r="M72" s="36" t="e">
        <f t="shared" si="17"/>
        <v>#REF!</v>
      </c>
      <c r="N72" s="36" t="e">
        <f t="shared" si="17"/>
        <v>#REF!</v>
      </c>
      <c r="O72" s="36" t="e">
        <f t="shared" si="17"/>
        <v>#REF!</v>
      </c>
      <c r="P72" s="112">
        <f>SUM(P61:P71)</f>
        <v>0</v>
      </c>
      <c r="Q72" s="112"/>
      <c r="R72" s="99">
        <f t="shared" ref="R72:AC72" si="18">R73</f>
        <v>0</v>
      </c>
      <c r="S72" s="99">
        <f t="shared" si="18"/>
        <v>0</v>
      </c>
      <c r="T72" s="99">
        <f t="shared" si="18"/>
        <v>2171</v>
      </c>
      <c r="U72" s="99">
        <f t="shared" si="18"/>
        <v>2171</v>
      </c>
      <c r="V72" s="99">
        <f t="shared" si="18"/>
        <v>2171</v>
      </c>
      <c r="W72" s="99">
        <f t="shared" si="18"/>
        <v>0</v>
      </c>
      <c r="X72" s="99">
        <f t="shared" si="18"/>
        <v>0</v>
      </c>
      <c r="Y72" s="99">
        <f t="shared" si="18"/>
        <v>2171</v>
      </c>
      <c r="Z72" s="99">
        <f t="shared" si="18"/>
        <v>2171</v>
      </c>
      <c r="AA72" s="99">
        <f t="shared" si="18"/>
        <v>2171</v>
      </c>
      <c r="AB72" s="99">
        <f t="shared" si="18"/>
        <v>0</v>
      </c>
      <c r="AC72" s="99">
        <f t="shared" si="18"/>
        <v>0</v>
      </c>
    </row>
    <row r="73" spans="1:31" ht="18" customHeight="1" x14ac:dyDescent="0.25">
      <c r="A73" s="219" t="s">
        <v>6</v>
      </c>
      <c r="B73" s="219"/>
      <c r="C73" s="99">
        <f>C74+C75+C76+C77+C78+C79+C80+C81+C82+C85+C86</f>
        <v>17112</v>
      </c>
      <c r="D73" s="99">
        <f>D74+D75+D76+D82+D85+D86</f>
        <v>17112</v>
      </c>
      <c r="E73" s="99">
        <f>E74+E75+E76+E82+E85+E86</f>
        <v>17112</v>
      </c>
      <c r="F73" s="124" t="e">
        <f>F74+F75+F79+#REF!+#REF!+F80+F81+F83</f>
        <v>#REF!</v>
      </c>
      <c r="G73" s="36" t="e">
        <f>G74+G75+G79+#REF!+#REF!+G80+G81+G83</f>
        <v>#REF!</v>
      </c>
      <c r="I73" s="98" t="e">
        <f>J73+N73</f>
        <v>#REF!</v>
      </c>
      <c r="J73" s="36" t="e">
        <f>J74+J75+J76+J79+#REF!+#REF!+J80+J81+J82++J83++J84+J85+J86</f>
        <v>#REF!</v>
      </c>
      <c r="K73" s="36" t="e">
        <f>K74+K75+K76+K79+#REF!+#REF!+K80+K81+K82++K83++K84+K85+K86</f>
        <v>#REF!</v>
      </c>
      <c r="L73" s="36" t="e">
        <f>L74+L75+L76+L79+#REF!+#REF!+L80+L81+L82++L83++L84+L85+L86</f>
        <v>#REF!</v>
      </c>
      <c r="M73" s="36" t="e">
        <f>M74+M75+M76+M79+#REF!+#REF!+M80+M81+M82++M83++M84+M85+M86</f>
        <v>#REF!</v>
      </c>
      <c r="N73" s="36" t="e">
        <f>N74+N75+N76+N79+#REF!+#REF!+N80+N81+N82++N83++N84+N85+N86</f>
        <v>#REF!</v>
      </c>
      <c r="O73" s="36" t="e">
        <f>O74+O75+O76+O79+#REF!+#REF!+O80+O81+O82++O83++O84+O85+O86</f>
        <v>#REF!</v>
      </c>
      <c r="P73" s="112"/>
      <c r="Q73" s="112"/>
      <c r="R73" s="99">
        <f>R74+R75+R76+R82+R85+R86+R77+R78+R79+R80+R81</f>
        <v>0</v>
      </c>
      <c r="S73" s="99">
        <f>S74+S75+S76+S82+S85+S86</f>
        <v>0</v>
      </c>
      <c r="T73" s="195">
        <f>T75+T76</f>
        <v>2171</v>
      </c>
      <c r="U73" s="195">
        <f>U75+U76</f>
        <v>2171</v>
      </c>
      <c r="V73" s="195">
        <f>V74+V75+V76+V77+V78+V79+V80+V81+V82+V85+V86</f>
        <v>2171</v>
      </c>
      <c r="W73" s="195">
        <f>W74+W75+W76+W77+W78+W79+W80+W81+W82+W85+W86</f>
        <v>0</v>
      </c>
      <c r="X73" s="195">
        <f>X74+X75+X76+X77+X78+X79+X80+X81+X82+X85+X86</f>
        <v>0</v>
      </c>
      <c r="Y73" s="195">
        <f>Y75+Y76</f>
        <v>2171</v>
      </c>
      <c r="Z73" s="195">
        <f>Z75+Z76</f>
        <v>2171</v>
      </c>
      <c r="AA73" s="195">
        <f>AA74+AA75+AA76+AA77+AA78+AA79+AA80+AA81+AA82+AA85+AA86</f>
        <v>2171</v>
      </c>
      <c r="AB73" s="195">
        <f>AB74+AB75+AB76+AB77+AB78+AB79+AB80+AB81+AB82+AB85+AB86</f>
        <v>0</v>
      </c>
      <c r="AC73" s="195">
        <f>AC74+AC75+AC76+AC77+AC78+AC79+AC80+AC81+AC82+AC85+AC86</f>
        <v>0</v>
      </c>
    </row>
    <row r="74" spans="1:31" ht="21.75" hidden="1" customHeight="1" x14ac:dyDescent="0.25">
      <c r="A74" s="138"/>
      <c r="B74" s="91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73"/>
      <c r="X74" s="73"/>
      <c r="Y74" s="39"/>
      <c r="Z74" s="39"/>
      <c r="AA74" s="39"/>
      <c r="AB74" s="73"/>
      <c r="AC74" s="73"/>
    </row>
    <row r="75" spans="1:31" ht="55.15" customHeight="1" x14ac:dyDescent="0.25">
      <c r="A75" s="18" t="s">
        <v>97</v>
      </c>
      <c r="B75" s="196" t="s">
        <v>54</v>
      </c>
      <c r="C75" s="39">
        <v>17112</v>
      </c>
      <c r="D75" s="39">
        <v>17112</v>
      </c>
      <c r="E75" s="39">
        <v>17112</v>
      </c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>
        <f>U75+W75</f>
        <v>2171</v>
      </c>
      <c r="U75" s="39">
        <v>2171</v>
      </c>
      <c r="V75" s="39">
        <v>2171</v>
      </c>
      <c r="W75" s="73"/>
      <c r="X75" s="73"/>
      <c r="Y75" s="39">
        <f>Z75+AB75</f>
        <v>2171</v>
      </c>
      <c r="Z75" s="39">
        <v>2171</v>
      </c>
      <c r="AA75" s="39">
        <v>2171</v>
      </c>
      <c r="AB75" s="73"/>
      <c r="AC75" s="73"/>
      <c r="AE75">
        <v>2171</v>
      </c>
    </row>
    <row r="76" spans="1:31" ht="58.5" hidden="1" customHeight="1" x14ac:dyDescent="0.25">
      <c r="A76" s="138"/>
      <c r="B76" s="91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73"/>
      <c r="X76" s="73"/>
      <c r="Y76" s="39"/>
      <c r="Z76" s="39"/>
      <c r="AA76" s="39"/>
      <c r="AB76" s="73"/>
      <c r="AC76" s="73"/>
    </row>
    <row r="77" spans="1:31" ht="60.75" hidden="1" customHeight="1" x14ac:dyDescent="0.25">
      <c r="A77" s="138"/>
      <c r="B77" s="91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73"/>
      <c r="X77" s="73"/>
      <c r="Y77" s="39"/>
      <c r="Z77" s="39"/>
      <c r="AA77" s="39"/>
      <c r="AB77" s="73"/>
      <c r="AC77" s="73"/>
    </row>
    <row r="78" spans="1:31" ht="45.75" hidden="1" customHeight="1" x14ac:dyDescent="0.25">
      <c r="A78" s="138"/>
      <c r="B78" s="91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73"/>
      <c r="X78" s="73"/>
      <c r="Y78" s="39"/>
      <c r="Z78" s="39"/>
      <c r="AA78" s="39"/>
      <c r="AB78" s="73"/>
      <c r="AC78" s="73"/>
    </row>
    <row r="79" spans="1:31" ht="74.25" hidden="1" customHeight="1" x14ac:dyDescent="0.25">
      <c r="A79" s="138"/>
      <c r="B79" s="91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73"/>
      <c r="X79" s="73"/>
      <c r="Y79" s="39"/>
      <c r="Z79" s="39"/>
      <c r="AA79" s="39"/>
      <c r="AB79" s="73"/>
      <c r="AC79" s="73"/>
    </row>
    <row r="80" spans="1:31" ht="62.25" hidden="1" customHeight="1" x14ac:dyDescent="0.25">
      <c r="A80" s="138"/>
      <c r="B80" s="91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73"/>
      <c r="X80" s="73"/>
      <c r="Y80" s="39"/>
      <c r="Z80" s="39"/>
      <c r="AA80" s="39"/>
      <c r="AB80" s="73"/>
      <c r="AC80" s="73"/>
    </row>
    <row r="81" spans="1:29" ht="46.5" hidden="1" customHeight="1" x14ac:dyDescent="0.25">
      <c r="A81" s="138"/>
      <c r="B81" s="91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73"/>
      <c r="X81" s="73"/>
      <c r="Y81" s="39"/>
      <c r="Z81" s="39"/>
      <c r="AA81" s="39"/>
      <c r="AB81" s="73"/>
      <c r="AC81" s="73"/>
    </row>
    <row r="82" spans="1:29" ht="60.75" hidden="1" customHeight="1" x14ac:dyDescent="0.25">
      <c r="A82" s="138"/>
      <c r="B82" s="91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73"/>
      <c r="X82" s="73"/>
      <c r="Y82" s="39"/>
      <c r="Z82" s="39"/>
      <c r="AA82" s="39"/>
      <c r="AB82" s="73"/>
      <c r="AC82" s="73"/>
    </row>
    <row r="83" spans="1:29" ht="41.25" hidden="1" customHeight="1" x14ac:dyDescent="0.25">
      <c r="A83" s="138"/>
      <c r="B83" s="91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73"/>
      <c r="X83" s="73"/>
      <c r="Y83" s="39"/>
      <c r="Z83" s="39"/>
      <c r="AA83" s="39"/>
      <c r="AB83" s="73"/>
      <c r="AC83" s="73"/>
    </row>
    <row r="84" spans="1:29" ht="67.5" hidden="1" customHeight="1" x14ac:dyDescent="0.25">
      <c r="A84" s="138"/>
      <c r="B84" s="91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73"/>
      <c r="X84" s="73"/>
      <c r="Y84" s="39"/>
      <c r="Z84" s="39"/>
      <c r="AA84" s="39"/>
      <c r="AB84" s="73"/>
      <c r="AC84" s="73"/>
    </row>
    <row r="85" spans="1:29" ht="46.5" hidden="1" customHeight="1" x14ac:dyDescent="0.25">
      <c r="A85" s="138"/>
      <c r="B85" s="91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73"/>
      <c r="X85" s="73"/>
      <c r="Y85" s="39"/>
      <c r="Z85" s="39"/>
      <c r="AA85" s="39"/>
      <c r="AB85" s="73"/>
      <c r="AC85" s="73"/>
    </row>
    <row r="86" spans="1:29" ht="45.75" hidden="1" customHeight="1" x14ac:dyDescent="0.25">
      <c r="A86" s="138"/>
      <c r="B86" s="9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73"/>
      <c r="X86" s="73"/>
      <c r="Y86" s="39"/>
      <c r="Z86" s="39"/>
      <c r="AA86" s="39"/>
      <c r="AB86" s="73"/>
      <c r="AC86" s="73"/>
    </row>
    <row r="87" spans="1:29" ht="57.75" hidden="1" customHeight="1" x14ac:dyDescent="0.25">
      <c r="A87" s="194"/>
      <c r="B87" s="91"/>
      <c r="C87" s="94"/>
      <c r="D87" s="94"/>
      <c r="E87" s="94"/>
      <c r="F87" s="39"/>
      <c r="G87" s="39"/>
      <c r="H87" s="154"/>
      <c r="I87" s="39"/>
      <c r="J87" s="39"/>
      <c r="K87" s="39"/>
      <c r="L87" s="39"/>
      <c r="M87" s="39"/>
      <c r="N87" s="39"/>
      <c r="O87" s="39"/>
      <c r="P87" s="39"/>
      <c r="Q87" s="39"/>
      <c r="R87" s="94"/>
      <c r="S87" s="94"/>
      <c r="T87" s="94"/>
      <c r="U87" s="94"/>
      <c r="V87" s="94"/>
      <c r="W87" s="73"/>
      <c r="X87" s="73"/>
      <c r="Y87" s="94"/>
      <c r="Z87" s="94"/>
      <c r="AA87" s="94"/>
      <c r="AB87" s="73"/>
      <c r="AC87" s="73"/>
    </row>
    <row r="88" spans="1:29" ht="41.25" hidden="1" customHeight="1" x14ac:dyDescent="0.25">
      <c r="A88" s="194"/>
      <c r="B88" s="91"/>
      <c r="C88" s="94"/>
      <c r="D88" s="94"/>
      <c r="E88" s="94"/>
      <c r="F88" s="39"/>
      <c r="G88" s="39"/>
      <c r="H88" s="154"/>
      <c r="I88" s="39"/>
      <c r="J88" s="39"/>
      <c r="K88" s="39"/>
      <c r="L88" s="39"/>
      <c r="M88" s="39"/>
      <c r="N88" s="39"/>
      <c r="O88" s="39"/>
      <c r="P88" s="39"/>
      <c r="Q88" s="39"/>
      <c r="R88" s="94"/>
      <c r="S88" s="94"/>
      <c r="T88" s="94">
        <v>0</v>
      </c>
      <c r="U88" s="94">
        <v>0</v>
      </c>
      <c r="V88" s="94"/>
      <c r="W88" s="73"/>
      <c r="X88" s="73"/>
      <c r="Y88" s="94">
        <v>0</v>
      </c>
      <c r="Z88" s="94">
        <v>0</v>
      </c>
      <c r="AA88" s="94"/>
      <c r="AB88" s="73"/>
      <c r="AC88" s="73"/>
    </row>
    <row r="89" spans="1:29" ht="30.75" customHeight="1" x14ac:dyDescent="0.25">
      <c r="A89" s="3">
        <v>5200</v>
      </c>
      <c r="B89" s="3" t="s">
        <v>9</v>
      </c>
      <c r="C89" s="100">
        <f>C90+C93+C96+C120+C130</f>
        <v>0</v>
      </c>
      <c r="D89" s="100">
        <f>D90+D93+D96+D120+D130</f>
        <v>0</v>
      </c>
      <c r="E89" s="100">
        <f>E90+E93+E96+E120+E130</f>
        <v>0</v>
      </c>
      <c r="F89" s="123">
        <f>F90+F93+F96+F120+F130</f>
        <v>0</v>
      </c>
      <c r="G89" s="25">
        <f>G90+G93+G96+G120+G130</f>
        <v>0</v>
      </c>
      <c r="I89" s="98">
        <f t="shared" ref="I89:I148" si="19">J89+N89</f>
        <v>0</v>
      </c>
      <c r="J89" s="25">
        <f>J90+J93+J96+J120+J130</f>
        <v>0</v>
      </c>
      <c r="K89" s="25">
        <f>K90+K93+K96+K120+K130</f>
        <v>0</v>
      </c>
      <c r="L89" s="25">
        <f>L90+L93+L96+L120+L130</f>
        <v>0</v>
      </c>
      <c r="M89" s="25">
        <f>M90+M93+M96+M120+M130</f>
        <v>0</v>
      </c>
      <c r="N89" s="25">
        <f>N90+N93+N96+N120+N130</f>
        <v>0</v>
      </c>
      <c r="O89" s="25"/>
      <c r="P89" s="26"/>
      <c r="Q89" s="112"/>
      <c r="R89" s="100">
        <f>R90+R93+R96+R120+R130</f>
        <v>0</v>
      </c>
      <c r="S89" s="100">
        <f>S90+S93+S96+S120+S130</f>
        <v>0</v>
      </c>
      <c r="T89" s="100">
        <f>T96</f>
        <v>70773</v>
      </c>
      <c r="U89" s="100">
        <f t="shared" ref="U89:X89" si="20">U96</f>
        <v>30150</v>
      </c>
      <c r="V89" s="100">
        <f t="shared" si="20"/>
        <v>5620</v>
      </c>
      <c r="W89" s="100">
        <f t="shared" si="20"/>
        <v>40623</v>
      </c>
      <c r="X89" s="100">
        <f t="shared" si="20"/>
        <v>2386</v>
      </c>
      <c r="Y89" s="100">
        <f>Y96</f>
        <v>73554</v>
      </c>
      <c r="Z89" s="100">
        <f t="shared" ref="Z89:AC89" si="21">Z96</f>
        <v>30150</v>
      </c>
      <c r="AA89" s="100">
        <f t="shared" si="21"/>
        <v>5620</v>
      </c>
      <c r="AB89" s="100">
        <f t="shared" si="21"/>
        <v>43404</v>
      </c>
      <c r="AC89" s="100">
        <f t="shared" si="21"/>
        <v>5167</v>
      </c>
    </row>
    <row r="90" spans="1:29" ht="30.75" hidden="1" customHeight="1" x14ac:dyDescent="0.25">
      <c r="A90" s="222" t="s">
        <v>19</v>
      </c>
      <c r="B90" s="222" t="s">
        <v>25</v>
      </c>
      <c r="C90" s="34">
        <f>C91</f>
        <v>0</v>
      </c>
      <c r="D90" s="34"/>
      <c r="E90" s="34"/>
      <c r="F90" s="127">
        <f>F91</f>
        <v>0</v>
      </c>
      <c r="G90" s="35"/>
      <c r="I90" s="98">
        <f t="shared" si="19"/>
        <v>0</v>
      </c>
      <c r="J90" s="34">
        <f>J91</f>
        <v>0</v>
      </c>
      <c r="K90" s="35"/>
      <c r="L90" s="63">
        <f>L91</f>
        <v>0</v>
      </c>
      <c r="M90" s="64"/>
      <c r="N90" s="86"/>
      <c r="O90" s="86"/>
      <c r="P90" s="26"/>
      <c r="Q90" s="112">
        <f t="shared" ref="Q90:Q95" si="22">I90-P90</f>
        <v>0</v>
      </c>
      <c r="R90" s="34"/>
      <c r="S90" s="34"/>
      <c r="T90" s="34">
        <v>0</v>
      </c>
      <c r="U90" s="34">
        <v>0</v>
      </c>
      <c r="V90" s="34"/>
      <c r="W90" s="73"/>
      <c r="X90" s="73"/>
      <c r="Y90" s="34">
        <v>0</v>
      </c>
      <c r="Z90" s="34">
        <v>0</v>
      </c>
      <c r="AA90" s="34"/>
      <c r="AB90" s="73"/>
      <c r="AC90" s="73"/>
    </row>
    <row r="91" spans="1:29" ht="30.75" hidden="1" customHeight="1" x14ac:dyDescent="0.25">
      <c r="A91" s="110" t="s">
        <v>24</v>
      </c>
      <c r="B91" s="110" t="s">
        <v>13</v>
      </c>
      <c r="C91" s="28">
        <f>C92</f>
        <v>0</v>
      </c>
      <c r="D91" s="28"/>
      <c r="E91" s="28"/>
      <c r="F91" s="127">
        <f>F92</f>
        <v>0</v>
      </c>
      <c r="G91" s="29"/>
      <c r="I91" s="98">
        <f t="shared" si="19"/>
        <v>0</v>
      </c>
      <c r="J91" s="28">
        <f>J92</f>
        <v>0</v>
      </c>
      <c r="K91" s="29"/>
      <c r="L91" s="63">
        <f>L92</f>
        <v>0</v>
      </c>
      <c r="M91" s="64"/>
      <c r="N91" s="86"/>
      <c r="O91" s="86"/>
      <c r="P91" s="26"/>
      <c r="Q91" s="112">
        <f t="shared" si="22"/>
        <v>0</v>
      </c>
      <c r="R91" s="28"/>
      <c r="S91" s="28"/>
      <c r="T91" s="28">
        <v>0</v>
      </c>
      <c r="U91" s="28">
        <v>0</v>
      </c>
      <c r="V91" s="28"/>
      <c r="W91" s="73"/>
      <c r="X91" s="73"/>
      <c r="Y91" s="28">
        <v>0</v>
      </c>
      <c r="Z91" s="28">
        <v>0</v>
      </c>
      <c r="AA91" s="28"/>
      <c r="AB91" s="73"/>
      <c r="AC91" s="73"/>
    </row>
    <row r="92" spans="1:29" ht="30" hidden="1" customHeight="1" x14ac:dyDescent="0.25">
      <c r="A92" s="54"/>
      <c r="B92" s="54"/>
      <c r="C92" s="94"/>
      <c r="D92" s="94"/>
      <c r="E92" s="94"/>
      <c r="F92" s="122"/>
      <c r="G92" s="39"/>
      <c r="H92" s="53"/>
      <c r="I92" s="98">
        <f t="shared" si="19"/>
        <v>0</v>
      </c>
      <c r="J92" s="39"/>
      <c r="K92" s="39"/>
      <c r="L92" s="75"/>
      <c r="M92" s="59"/>
      <c r="N92" s="59"/>
      <c r="O92" s="59"/>
      <c r="P92" s="26"/>
      <c r="Q92" s="112">
        <f t="shared" si="22"/>
        <v>0</v>
      </c>
      <c r="R92" s="94"/>
      <c r="S92" s="94"/>
      <c r="T92" s="94">
        <v>0</v>
      </c>
      <c r="U92" s="94">
        <v>0</v>
      </c>
      <c r="V92" s="94"/>
      <c r="W92" s="73"/>
      <c r="X92" s="73"/>
      <c r="Y92" s="94">
        <v>0</v>
      </c>
      <c r="Z92" s="94">
        <v>0</v>
      </c>
      <c r="AA92" s="94"/>
      <c r="AB92" s="73"/>
      <c r="AC92" s="73"/>
    </row>
    <row r="93" spans="1:29" ht="30.75" hidden="1" customHeight="1" x14ac:dyDescent="0.25">
      <c r="A93" s="222" t="s">
        <v>23</v>
      </c>
      <c r="B93" s="222"/>
      <c r="C93" s="34">
        <f>C94</f>
        <v>0</v>
      </c>
      <c r="D93" s="34"/>
      <c r="E93" s="34"/>
      <c r="F93" s="127">
        <f>F94</f>
        <v>0</v>
      </c>
      <c r="G93" s="35"/>
      <c r="I93" s="98">
        <f t="shared" si="19"/>
        <v>0</v>
      </c>
      <c r="J93" s="34">
        <f>J94</f>
        <v>0</v>
      </c>
      <c r="K93" s="35"/>
      <c r="L93" s="63">
        <f>L94</f>
        <v>0</v>
      </c>
      <c r="M93" s="64"/>
      <c r="N93" s="86"/>
      <c r="O93" s="86"/>
      <c r="P93" s="26"/>
      <c r="Q93" s="112">
        <f t="shared" si="22"/>
        <v>0</v>
      </c>
      <c r="R93" s="34"/>
      <c r="S93" s="34"/>
      <c r="T93" s="34">
        <v>0</v>
      </c>
      <c r="U93" s="34">
        <v>0</v>
      </c>
      <c r="V93" s="34"/>
      <c r="W93" s="73"/>
      <c r="X93" s="73"/>
      <c r="Y93" s="34">
        <v>0</v>
      </c>
      <c r="Z93" s="34">
        <v>0</v>
      </c>
      <c r="AA93" s="34"/>
      <c r="AB93" s="73"/>
      <c r="AC93" s="73"/>
    </row>
    <row r="94" spans="1:29" ht="30.75" hidden="1" customHeight="1" x14ac:dyDescent="0.25">
      <c r="A94" s="13">
        <v>5206</v>
      </c>
      <c r="B94" s="7" t="s">
        <v>10</v>
      </c>
      <c r="C94" s="34">
        <f>C95</f>
        <v>0</v>
      </c>
      <c r="D94" s="34"/>
      <c r="E94" s="34"/>
      <c r="F94" s="127">
        <f>F95</f>
        <v>0</v>
      </c>
      <c r="G94" s="35"/>
      <c r="I94" s="98">
        <f t="shared" si="19"/>
        <v>0</v>
      </c>
      <c r="J94" s="34">
        <f>J95</f>
        <v>0</v>
      </c>
      <c r="K94" s="35"/>
      <c r="L94" s="63">
        <f>L95</f>
        <v>0</v>
      </c>
      <c r="M94" s="64"/>
      <c r="N94" s="86"/>
      <c r="O94" s="86"/>
      <c r="P94" s="26"/>
      <c r="Q94" s="112">
        <f t="shared" si="22"/>
        <v>0</v>
      </c>
      <c r="R94" s="34"/>
      <c r="S94" s="34"/>
      <c r="T94" s="34">
        <v>0</v>
      </c>
      <c r="U94" s="34">
        <v>0</v>
      </c>
      <c r="V94" s="34"/>
      <c r="W94" s="73"/>
      <c r="X94" s="73"/>
      <c r="Y94" s="34">
        <v>0</v>
      </c>
      <c r="Z94" s="34">
        <v>0</v>
      </c>
      <c r="AA94" s="34"/>
      <c r="AB94" s="73"/>
      <c r="AC94" s="73"/>
    </row>
    <row r="95" spans="1:29" ht="21.75" hidden="1" customHeight="1" x14ac:dyDescent="0.25">
      <c r="A95" s="4"/>
      <c r="B95" s="5"/>
      <c r="C95" s="28"/>
      <c r="D95" s="28"/>
      <c r="E95" s="28"/>
      <c r="F95" s="127"/>
      <c r="G95" s="29"/>
      <c r="I95" s="98">
        <f t="shared" si="19"/>
        <v>0</v>
      </c>
      <c r="J95" s="28"/>
      <c r="K95" s="29"/>
      <c r="L95" s="63"/>
      <c r="M95" s="64"/>
      <c r="N95" s="86"/>
      <c r="O95" s="86"/>
      <c r="P95" s="26"/>
      <c r="Q95" s="112">
        <f t="shared" si="22"/>
        <v>0</v>
      </c>
      <c r="R95" s="28"/>
      <c r="S95" s="28"/>
      <c r="T95" s="28">
        <v>0</v>
      </c>
      <c r="U95" s="28">
        <v>0</v>
      </c>
      <c r="V95" s="28"/>
      <c r="W95" s="73"/>
      <c r="X95" s="73"/>
      <c r="Y95" s="28">
        <v>0</v>
      </c>
      <c r="Z95" s="28">
        <v>0</v>
      </c>
      <c r="AA95" s="28"/>
      <c r="AB95" s="73"/>
      <c r="AC95" s="73"/>
    </row>
    <row r="96" spans="1:29" ht="45.75" customHeight="1" x14ac:dyDescent="0.25">
      <c r="A96" s="218" t="s">
        <v>12</v>
      </c>
      <c r="B96" s="218"/>
      <c r="C96" s="40">
        <f>C97+C108</f>
        <v>0</v>
      </c>
      <c r="D96" s="40">
        <f>D97+D108</f>
        <v>0</v>
      </c>
      <c r="E96" s="40">
        <f>E97+E108</f>
        <v>0</v>
      </c>
      <c r="F96" s="128">
        <f>F97+F108</f>
        <v>0</v>
      </c>
      <c r="G96" s="40">
        <f>G97+G108</f>
        <v>0</v>
      </c>
      <c r="I96" s="98">
        <f t="shared" si="19"/>
        <v>0</v>
      </c>
      <c r="J96" s="40">
        <f>J97+J108</f>
        <v>0</v>
      </c>
      <c r="K96" s="40">
        <f>K97+K108</f>
        <v>0</v>
      </c>
      <c r="L96" s="40">
        <f>L97+L104+L108</f>
        <v>0</v>
      </c>
      <c r="M96" s="40">
        <f>M97+M108</f>
        <v>0</v>
      </c>
      <c r="N96" s="83">
        <f>N97+N104+N108</f>
        <v>0</v>
      </c>
      <c r="O96" s="83"/>
      <c r="P96" s="26"/>
      <c r="Q96" s="112"/>
      <c r="R96" s="40">
        <f>R97+R108</f>
        <v>0</v>
      </c>
      <c r="S96" s="40">
        <f>S97+S108</f>
        <v>0</v>
      </c>
      <c r="T96" s="40">
        <f>T108+T113</f>
        <v>70773</v>
      </c>
      <c r="U96" s="40">
        <f t="shared" ref="U96:V96" si="23">U108+U113</f>
        <v>30150</v>
      </c>
      <c r="V96" s="40">
        <f t="shared" si="23"/>
        <v>5620</v>
      </c>
      <c r="W96" s="40">
        <f>W108+W113</f>
        <v>40623</v>
      </c>
      <c r="X96" s="40">
        <f t="shared" ref="X96:AA96" si="24">X108+X113</f>
        <v>2386</v>
      </c>
      <c r="Y96" s="40">
        <f>Y108+Y113</f>
        <v>73554</v>
      </c>
      <c r="Z96" s="40">
        <f t="shared" si="24"/>
        <v>30150</v>
      </c>
      <c r="AA96" s="40">
        <f t="shared" si="24"/>
        <v>5620</v>
      </c>
      <c r="AB96" s="40">
        <f>AB108+AB113</f>
        <v>43404</v>
      </c>
      <c r="AC96" s="40">
        <f t="shared" ref="AC96" si="25">AC108+AC113</f>
        <v>5167</v>
      </c>
    </row>
    <row r="97" spans="1:31" ht="35.25" hidden="1" customHeight="1" x14ac:dyDescent="0.25">
      <c r="A97" s="6">
        <v>5203</v>
      </c>
      <c r="B97" s="7" t="s">
        <v>13</v>
      </c>
      <c r="C97" s="104">
        <f>C102</f>
        <v>0</v>
      </c>
      <c r="D97" s="104">
        <f>D102</f>
        <v>0</v>
      </c>
      <c r="E97" s="101"/>
      <c r="F97" s="130">
        <f>F98+F99+F100+F101</f>
        <v>0</v>
      </c>
      <c r="G97" s="79">
        <f>G98+G99+G100+G101</f>
        <v>0</v>
      </c>
      <c r="H97" s="79"/>
      <c r="I97" s="98">
        <f t="shared" si="19"/>
        <v>0</v>
      </c>
      <c r="J97" s="79">
        <f>J98+J99+J100+J101</f>
        <v>0</v>
      </c>
      <c r="K97" s="79">
        <f>K98+K99+K100+K101</f>
        <v>0</v>
      </c>
      <c r="L97" s="80">
        <f>L98+L99+L100+L101</f>
        <v>0</v>
      </c>
      <c r="M97" s="79">
        <f>M98+M99+M100+M101</f>
        <v>0</v>
      </c>
      <c r="N97" s="80">
        <f>N98+N99+N100+N101+N102</f>
        <v>0</v>
      </c>
      <c r="O97" s="79"/>
      <c r="P97" s="26"/>
      <c r="Q97" s="112"/>
      <c r="R97" s="104">
        <f>R102</f>
        <v>0</v>
      </c>
      <c r="S97" s="101"/>
      <c r="T97" s="101">
        <v>0</v>
      </c>
      <c r="U97" s="101">
        <v>0</v>
      </c>
      <c r="V97" s="101"/>
      <c r="W97" s="73"/>
      <c r="X97" s="73"/>
      <c r="Y97" s="101">
        <v>0</v>
      </c>
      <c r="Z97" s="101">
        <v>0</v>
      </c>
      <c r="AA97" s="101"/>
      <c r="AB97" s="73"/>
      <c r="AC97" s="73"/>
    </row>
    <row r="98" spans="1:31" ht="19.5" hidden="1" customHeight="1" x14ac:dyDescent="0.25">
      <c r="A98" s="54"/>
      <c r="B98" s="54"/>
      <c r="C98" s="94"/>
      <c r="D98" s="94"/>
      <c r="E98" s="94"/>
      <c r="F98" s="122"/>
      <c r="G98" s="39"/>
      <c r="I98" s="98"/>
      <c r="J98" s="42"/>
      <c r="K98" s="42"/>
      <c r="L98" s="69"/>
      <c r="M98" s="65"/>
      <c r="N98" s="69"/>
      <c r="O98" s="87"/>
      <c r="P98" s="26"/>
      <c r="Q98" s="112"/>
      <c r="R98" s="94"/>
      <c r="S98" s="94"/>
      <c r="T98" s="94">
        <v>0</v>
      </c>
      <c r="U98" s="94">
        <v>0</v>
      </c>
      <c r="V98" s="94"/>
      <c r="W98" s="73"/>
      <c r="X98" s="73"/>
      <c r="Y98" s="94">
        <v>0</v>
      </c>
      <c r="Z98" s="94">
        <v>0</v>
      </c>
      <c r="AA98" s="94"/>
      <c r="AB98" s="73"/>
      <c r="AC98" s="73"/>
    </row>
    <row r="99" spans="1:31" ht="30.75" hidden="1" customHeight="1" x14ac:dyDescent="0.25">
      <c r="A99" s="54"/>
      <c r="B99" s="54"/>
      <c r="C99" s="94"/>
      <c r="D99" s="94"/>
      <c r="E99" s="94"/>
      <c r="F99" s="122"/>
      <c r="G99" s="39"/>
      <c r="I99" s="98"/>
      <c r="J99" s="42"/>
      <c r="K99" s="42"/>
      <c r="L99" s="69"/>
      <c r="M99" s="65"/>
      <c r="N99" s="69"/>
      <c r="O99" s="87"/>
      <c r="P99" s="26"/>
      <c r="Q99" s="112"/>
      <c r="R99" s="94"/>
      <c r="S99" s="94"/>
      <c r="T99" s="94">
        <v>0</v>
      </c>
      <c r="U99" s="94">
        <v>0</v>
      </c>
      <c r="V99" s="94"/>
      <c r="W99" s="73"/>
      <c r="X99" s="73"/>
      <c r="Y99" s="94">
        <v>0</v>
      </c>
      <c r="Z99" s="94">
        <v>0</v>
      </c>
      <c r="AA99" s="94"/>
      <c r="AB99" s="73"/>
      <c r="AC99" s="73"/>
    </row>
    <row r="100" spans="1:31" ht="30.75" hidden="1" customHeight="1" x14ac:dyDescent="0.25">
      <c r="A100" s="54"/>
      <c r="B100" s="54"/>
      <c r="C100" s="94"/>
      <c r="D100" s="94"/>
      <c r="E100" s="94"/>
      <c r="F100" s="122"/>
      <c r="G100" s="39"/>
      <c r="I100" s="98"/>
      <c r="J100" s="42"/>
      <c r="K100" s="42"/>
      <c r="L100" s="69"/>
      <c r="M100" s="65"/>
      <c r="N100" s="69"/>
      <c r="O100" s="87"/>
      <c r="P100" s="26"/>
      <c r="Q100" s="112"/>
      <c r="R100" s="94"/>
      <c r="S100" s="94"/>
      <c r="T100" s="94">
        <v>0</v>
      </c>
      <c r="U100" s="94">
        <v>0</v>
      </c>
      <c r="V100" s="94"/>
      <c r="W100" s="73"/>
      <c r="X100" s="73"/>
      <c r="Y100" s="94">
        <v>0</v>
      </c>
      <c r="Z100" s="94">
        <v>0</v>
      </c>
      <c r="AA100" s="94"/>
      <c r="AB100" s="73"/>
      <c r="AC100" s="73"/>
    </row>
    <row r="101" spans="1:31" ht="41.25" hidden="1" customHeight="1" x14ac:dyDescent="0.25">
      <c r="A101" s="173"/>
      <c r="B101" s="173"/>
      <c r="C101" s="94"/>
      <c r="D101" s="94"/>
      <c r="E101" s="94"/>
      <c r="F101" s="122"/>
      <c r="G101" s="39"/>
      <c r="I101" s="98"/>
      <c r="J101" s="42"/>
      <c r="K101" s="42"/>
      <c r="L101" s="69"/>
      <c r="M101" s="65"/>
      <c r="N101" s="69"/>
      <c r="O101" s="87"/>
      <c r="P101" s="26"/>
      <c r="Q101" s="112"/>
      <c r="R101" s="94"/>
      <c r="S101" s="94"/>
      <c r="T101" s="180"/>
      <c r="U101" s="180"/>
      <c r="V101" s="94"/>
      <c r="W101" s="73"/>
      <c r="X101" s="73"/>
      <c r="Y101" s="180"/>
      <c r="Z101" s="180"/>
      <c r="AA101" s="94"/>
      <c r="AB101" s="73"/>
      <c r="AC101" s="73"/>
    </row>
    <row r="102" spans="1:31" ht="33.75" hidden="1" customHeight="1" x14ac:dyDescent="0.25">
      <c r="A102" s="20"/>
      <c r="B102" s="91"/>
      <c r="C102" s="142"/>
      <c r="D102" s="142"/>
      <c r="E102" s="94"/>
      <c r="F102" s="125"/>
      <c r="G102" s="94"/>
      <c r="I102" s="98"/>
      <c r="J102" s="42"/>
      <c r="K102" s="42"/>
      <c r="L102" s="69"/>
      <c r="M102" s="65"/>
      <c r="N102" s="97"/>
      <c r="O102" s="87"/>
      <c r="P102" s="26"/>
      <c r="Q102" s="112"/>
      <c r="R102" s="142"/>
      <c r="S102" s="94"/>
      <c r="T102" s="142"/>
      <c r="U102" s="142"/>
      <c r="V102" s="94"/>
      <c r="W102" s="73"/>
      <c r="X102" s="73"/>
      <c r="Y102" s="142"/>
      <c r="Z102" s="142"/>
      <c r="AA102" s="94"/>
      <c r="AB102" s="73"/>
      <c r="AC102" s="73"/>
    </row>
    <row r="103" spans="1:31" ht="48.75" hidden="1" customHeight="1" x14ac:dyDescent="0.25">
      <c r="A103" s="173"/>
      <c r="B103" s="173"/>
      <c r="C103" s="174"/>
      <c r="D103" s="174"/>
      <c r="E103" s="94"/>
      <c r="F103" s="125"/>
      <c r="G103" s="94"/>
      <c r="I103" s="98"/>
      <c r="J103" s="42"/>
      <c r="K103" s="42"/>
      <c r="L103" s="69"/>
      <c r="M103" s="65"/>
      <c r="N103" s="97"/>
      <c r="O103" s="87"/>
      <c r="P103" s="26"/>
      <c r="Q103" s="112"/>
      <c r="R103" s="174"/>
      <c r="S103" s="94"/>
      <c r="T103" s="179"/>
      <c r="U103" s="179"/>
      <c r="V103" s="94"/>
      <c r="W103" s="73"/>
      <c r="X103" s="73"/>
      <c r="Y103" s="179"/>
      <c r="Z103" s="179"/>
      <c r="AA103" s="94"/>
      <c r="AB103" s="73"/>
      <c r="AC103" s="73"/>
    </row>
    <row r="104" spans="1:31" ht="33" hidden="1" customHeight="1" x14ac:dyDescent="0.25">
      <c r="A104" s="13">
        <v>5205</v>
      </c>
      <c r="B104" s="7" t="s">
        <v>32</v>
      </c>
      <c r="C104" s="42">
        <f>C105</f>
        <v>0</v>
      </c>
      <c r="D104" s="42"/>
      <c r="E104" s="42"/>
      <c r="F104" s="128">
        <f>F105</f>
        <v>0</v>
      </c>
      <c r="G104" s="41"/>
      <c r="I104" s="98">
        <f t="shared" si="19"/>
        <v>0</v>
      </c>
      <c r="J104" s="42">
        <f>J105</f>
        <v>0</v>
      </c>
      <c r="K104" s="41"/>
      <c r="L104" s="65">
        <f>L107</f>
        <v>0</v>
      </c>
      <c r="M104" s="66"/>
      <c r="N104" s="88"/>
      <c r="O104" s="88"/>
      <c r="P104" s="26"/>
      <c r="Q104" s="112"/>
      <c r="R104" s="42"/>
      <c r="S104" s="42"/>
      <c r="T104" s="42">
        <v>0</v>
      </c>
      <c r="U104" s="42">
        <v>0</v>
      </c>
      <c r="V104" s="42"/>
      <c r="W104" s="73"/>
      <c r="X104" s="73"/>
      <c r="Y104" s="42">
        <v>0</v>
      </c>
      <c r="Z104" s="42">
        <v>0</v>
      </c>
      <c r="AA104" s="42"/>
      <c r="AB104" s="73"/>
      <c r="AC104" s="73"/>
    </row>
    <row r="105" spans="1:31" ht="27" hidden="1" customHeight="1" x14ac:dyDescent="0.25">
      <c r="A105" s="54"/>
      <c r="B105" s="54"/>
      <c r="C105" s="72"/>
      <c r="D105" s="72"/>
      <c r="E105" s="72"/>
      <c r="F105" s="124"/>
      <c r="G105" s="41"/>
      <c r="I105" s="98">
        <f t="shared" si="19"/>
        <v>0</v>
      </c>
      <c r="J105" s="33"/>
      <c r="K105" s="41"/>
      <c r="L105" s="71"/>
      <c r="M105" s="66"/>
      <c r="N105" s="88"/>
      <c r="O105" s="88"/>
      <c r="P105" s="26"/>
      <c r="Q105" s="112">
        <f>I105-P105</f>
        <v>0</v>
      </c>
      <c r="R105" s="72"/>
      <c r="S105" s="72"/>
      <c r="T105" s="72">
        <v>0</v>
      </c>
      <c r="U105" s="72">
        <v>0</v>
      </c>
      <c r="V105" s="72"/>
      <c r="W105" s="73"/>
      <c r="X105" s="73"/>
      <c r="Y105" s="72">
        <v>0</v>
      </c>
      <c r="Z105" s="72">
        <v>0</v>
      </c>
      <c r="AA105" s="72"/>
      <c r="AB105" s="73"/>
      <c r="AC105" s="73"/>
    </row>
    <row r="106" spans="1:31" ht="27" hidden="1" customHeight="1" x14ac:dyDescent="0.25">
      <c r="A106" s="54"/>
      <c r="B106" s="54"/>
      <c r="C106" s="72"/>
      <c r="D106" s="72"/>
      <c r="E106" s="72"/>
      <c r="F106" s="126"/>
      <c r="G106" s="41"/>
      <c r="I106" s="98">
        <f t="shared" si="19"/>
        <v>0</v>
      </c>
      <c r="J106" s="72"/>
      <c r="K106" s="41"/>
      <c r="L106" s="76"/>
      <c r="M106" s="66"/>
      <c r="N106" s="88"/>
      <c r="O106" s="88"/>
      <c r="P106" s="26"/>
      <c r="Q106" s="112">
        <f>I106-P106</f>
        <v>0</v>
      </c>
      <c r="R106" s="72"/>
      <c r="S106" s="72"/>
      <c r="T106" s="72">
        <v>0</v>
      </c>
      <c r="U106" s="72">
        <v>0</v>
      </c>
      <c r="V106" s="72"/>
      <c r="W106" s="73"/>
      <c r="X106" s="73"/>
      <c r="Y106" s="72">
        <v>0</v>
      </c>
      <c r="Z106" s="72">
        <v>0</v>
      </c>
      <c r="AA106" s="72"/>
      <c r="AB106" s="73"/>
      <c r="AC106" s="73"/>
    </row>
    <row r="107" spans="1:31" ht="27" hidden="1" customHeight="1" x14ac:dyDescent="0.25">
      <c r="A107" s="54"/>
      <c r="B107" s="54"/>
      <c r="C107" s="72"/>
      <c r="D107" s="72"/>
      <c r="E107" s="72"/>
      <c r="F107" s="126"/>
      <c r="G107" s="41"/>
      <c r="I107" s="98"/>
      <c r="J107" s="72"/>
      <c r="K107" s="41"/>
      <c r="L107" s="69"/>
      <c r="M107" s="66"/>
      <c r="N107" s="88"/>
      <c r="O107" s="88"/>
      <c r="P107" s="26"/>
      <c r="Q107" s="112"/>
      <c r="R107" s="72"/>
      <c r="S107" s="72"/>
      <c r="T107" s="72">
        <v>0</v>
      </c>
      <c r="U107" s="72">
        <v>0</v>
      </c>
      <c r="V107" s="72"/>
      <c r="W107" s="73"/>
      <c r="X107" s="73"/>
      <c r="Y107" s="72">
        <v>0</v>
      </c>
      <c r="Z107" s="72">
        <v>0</v>
      </c>
      <c r="AA107" s="72"/>
      <c r="AB107" s="73"/>
      <c r="AC107" s="73"/>
    </row>
    <row r="108" spans="1:31" ht="33" customHeight="1" x14ac:dyDescent="0.25">
      <c r="A108" s="13">
        <v>5206</v>
      </c>
      <c r="B108" s="7" t="s">
        <v>10</v>
      </c>
      <c r="C108" s="104">
        <f>C109+C110+C111</f>
        <v>0</v>
      </c>
      <c r="D108" s="104">
        <f>D109+D110+D111</f>
        <v>0</v>
      </c>
      <c r="E108" s="101"/>
      <c r="F108" s="130">
        <f>F109+F111</f>
        <v>0</v>
      </c>
      <c r="G108" s="79">
        <f>G109+G111</f>
        <v>0</v>
      </c>
      <c r="I108" s="98">
        <f t="shared" si="19"/>
        <v>0</v>
      </c>
      <c r="J108" s="79">
        <f>J109+J111</f>
        <v>0</v>
      </c>
      <c r="K108" s="79">
        <f>K109+K111</f>
        <v>0</v>
      </c>
      <c r="L108" s="88">
        <f>L109+L111</f>
        <v>0</v>
      </c>
      <c r="M108" s="79">
        <f>M109+M111</f>
        <v>0</v>
      </c>
      <c r="N108" s="88">
        <f>N109+N111+N116+N117+N118+N119</f>
        <v>0</v>
      </c>
      <c r="O108" s="79"/>
      <c r="P108" s="26"/>
      <c r="Q108" s="112"/>
      <c r="R108" s="104">
        <f>R109+R110+R111</f>
        <v>0</v>
      </c>
      <c r="S108" s="101"/>
      <c r="T108" s="104">
        <f>U108+W108</f>
        <v>58354</v>
      </c>
      <c r="U108" s="104">
        <f t="shared" ref="U108" si="26">U109+U110+U112</f>
        <v>24530</v>
      </c>
      <c r="V108" s="104">
        <f t="shared" ref="V108" si="27">V109+V110+V112</f>
        <v>0</v>
      </c>
      <c r="W108" s="104">
        <f t="shared" ref="W108" si="28">W109+W110+W112</f>
        <v>33824</v>
      </c>
      <c r="X108" s="104">
        <f t="shared" ref="X108:AB108" si="29">X109+X110+X112</f>
        <v>0</v>
      </c>
      <c r="Y108" s="104">
        <f>Z108+AB108</f>
        <v>58354</v>
      </c>
      <c r="Z108" s="104">
        <f t="shared" si="29"/>
        <v>24530</v>
      </c>
      <c r="AA108" s="104">
        <f t="shared" si="29"/>
        <v>0</v>
      </c>
      <c r="AB108" s="104">
        <f t="shared" si="29"/>
        <v>33824</v>
      </c>
      <c r="AC108" s="104">
        <f t="shared" ref="AC108" si="30">AC109+AC110+AC112</f>
        <v>0</v>
      </c>
    </row>
    <row r="109" spans="1:31" ht="25.15" customHeight="1" x14ac:dyDescent="0.25">
      <c r="A109" s="18">
        <v>14</v>
      </c>
      <c r="B109" s="196" t="s">
        <v>78</v>
      </c>
      <c r="C109" s="94"/>
      <c r="D109" s="94"/>
      <c r="E109" s="94"/>
      <c r="F109" s="122"/>
      <c r="G109" s="39"/>
      <c r="I109" s="98"/>
      <c r="J109" s="39"/>
      <c r="K109" s="33"/>
      <c r="L109" s="69"/>
      <c r="M109" s="60"/>
      <c r="N109" s="69"/>
      <c r="O109" s="60"/>
      <c r="P109" s="26"/>
      <c r="Q109" s="112"/>
      <c r="R109" s="94"/>
      <c r="S109" s="94"/>
      <c r="T109" s="26">
        <f t="shared" ref="T109:T111" si="31">U109+W109</f>
        <v>19372</v>
      </c>
      <c r="U109" s="179"/>
      <c r="V109" s="94"/>
      <c r="W109" s="26">
        <v>19372</v>
      </c>
      <c r="X109" s="73"/>
      <c r="Y109" s="26">
        <f t="shared" ref="Y109:Y111" si="32">Z109+AB109</f>
        <v>19372</v>
      </c>
      <c r="Z109" s="179"/>
      <c r="AA109" s="94"/>
      <c r="AB109" s="26">
        <v>19372</v>
      </c>
      <c r="AC109" s="73"/>
      <c r="AE109">
        <v>19372</v>
      </c>
    </row>
    <row r="110" spans="1:31" ht="45.75" customHeight="1" x14ac:dyDescent="0.25">
      <c r="A110" s="18">
        <v>15</v>
      </c>
      <c r="B110" s="196" t="s">
        <v>70</v>
      </c>
      <c r="C110" s="140"/>
      <c r="D110" s="140"/>
      <c r="E110" s="94"/>
      <c r="F110" s="122"/>
      <c r="G110" s="39"/>
      <c r="I110" s="98"/>
      <c r="J110" s="39"/>
      <c r="K110" s="33"/>
      <c r="L110" s="69"/>
      <c r="M110" s="60"/>
      <c r="N110" s="69"/>
      <c r="O110" s="60"/>
      <c r="P110" s="26"/>
      <c r="Q110" s="112"/>
      <c r="R110" s="140"/>
      <c r="S110" s="94"/>
      <c r="T110" s="26">
        <f t="shared" si="31"/>
        <v>14452</v>
      </c>
      <c r="U110" s="180"/>
      <c r="V110" s="94"/>
      <c r="W110" s="26">
        <v>14452</v>
      </c>
      <c r="X110" s="73"/>
      <c r="Y110" s="26">
        <f t="shared" si="32"/>
        <v>14452</v>
      </c>
      <c r="Z110" s="180"/>
      <c r="AA110" s="94"/>
      <c r="AB110" s="26">
        <v>14452</v>
      </c>
      <c r="AC110" s="73"/>
      <c r="AE110">
        <v>14452</v>
      </c>
    </row>
    <row r="111" spans="1:31" ht="62.25" hidden="1" customHeight="1" x14ac:dyDescent="0.25">
      <c r="A111" s="18"/>
      <c r="B111" s="196"/>
      <c r="C111" s="139"/>
      <c r="D111" s="139"/>
      <c r="E111" s="94"/>
      <c r="F111" s="122"/>
      <c r="G111" s="39"/>
      <c r="I111" s="98"/>
      <c r="J111" s="39"/>
      <c r="K111" s="33"/>
      <c r="L111" s="69"/>
      <c r="M111" s="60"/>
      <c r="N111" s="69"/>
      <c r="O111" s="60"/>
      <c r="P111" s="26"/>
      <c r="Q111" s="112"/>
      <c r="R111" s="139"/>
      <c r="S111" s="94"/>
      <c r="T111" s="26">
        <f t="shared" si="31"/>
        <v>0</v>
      </c>
      <c r="U111" s="139"/>
      <c r="V111" s="94"/>
      <c r="W111" s="26"/>
      <c r="X111" s="73"/>
      <c r="Y111" s="26">
        <f t="shared" si="32"/>
        <v>0</v>
      </c>
      <c r="Z111" s="139"/>
      <c r="AA111" s="94"/>
      <c r="AB111" s="26"/>
      <c r="AC111" s="73"/>
    </row>
    <row r="112" spans="1:31" ht="29.45" customHeight="1" x14ac:dyDescent="0.25">
      <c r="A112" s="18">
        <v>16</v>
      </c>
      <c r="B112" s="196" t="s">
        <v>62</v>
      </c>
      <c r="C112" s="177"/>
      <c r="D112" s="177"/>
      <c r="E112" s="94"/>
      <c r="F112" s="122"/>
      <c r="G112" s="39"/>
      <c r="I112" s="98"/>
      <c r="J112" s="39"/>
      <c r="K112" s="33"/>
      <c r="L112" s="69"/>
      <c r="M112" s="60"/>
      <c r="N112" s="69"/>
      <c r="O112" s="60"/>
      <c r="P112" s="26"/>
      <c r="Q112" s="112"/>
      <c r="R112" s="177"/>
      <c r="S112" s="94"/>
      <c r="T112" s="26">
        <f>U112+W112</f>
        <v>24530</v>
      </c>
      <c r="U112" s="39">
        <v>24530</v>
      </c>
      <c r="V112" s="94">
        <v>0</v>
      </c>
      <c r="W112" s="26"/>
      <c r="X112" s="73"/>
      <c r="Y112" s="26">
        <f>Z112+AB112</f>
        <v>24530</v>
      </c>
      <c r="Z112" s="39">
        <v>24530</v>
      </c>
      <c r="AA112" s="94">
        <v>0</v>
      </c>
      <c r="AB112" s="26"/>
      <c r="AC112" s="73"/>
      <c r="AE112">
        <v>24530</v>
      </c>
    </row>
    <row r="113" spans="1:31" ht="21" customHeight="1" x14ac:dyDescent="0.25">
      <c r="A113" s="30">
        <v>5219</v>
      </c>
      <c r="B113" s="30" t="s">
        <v>20</v>
      </c>
      <c r="C113" s="102">
        <f>C114</f>
        <v>0</v>
      </c>
      <c r="D113" s="102"/>
      <c r="E113" s="102"/>
      <c r="F113" s="131">
        <f>F114</f>
        <v>0</v>
      </c>
      <c r="G113" s="6">
        <f>G114</f>
        <v>0</v>
      </c>
      <c r="I113" s="98">
        <f t="shared" si="19"/>
        <v>0</v>
      </c>
      <c r="J113" s="6">
        <f>J114</f>
        <v>0</v>
      </c>
      <c r="K113" s="6">
        <f>K114</f>
        <v>0</v>
      </c>
      <c r="L113" s="68">
        <f>L114</f>
        <v>0</v>
      </c>
      <c r="M113" s="68">
        <f>M114</f>
        <v>0</v>
      </c>
      <c r="N113" s="68"/>
      <c r="O113" s="68"/>
      <c r="P113" s="26"/>
      <c r="Q113" s="112">
        <f>I113-P113</f>
        <v>0</v>
      </c>
      <c r="R113" s="102"/>
      <c r="S113" s="102"/>
      <c r="T113" s="105">
        <f>U113+W113</f>
        <v>12419</v>
      </c>
      <c r="U113" s="105">
        <f>U114+U115</f>
        <v>5620</v>
      </c>
      <c r="V113" s="105">
        <f t="shared" ref="V113:X113" si="33">V114+V115</f>
        <v>5620</v>
      </c>
      <c r="W113" s="105">
        <f t="shared" si="33"/>
        <v>6799</v>
      </c>
      <c r="X113" s="105">
        <f t="shared" si="33"/>
        <v>2386</v>
      </c>
      <c r="Y113" s="105">
        <f>Z113+AB113</f>
        <v>15200</v>
      </c>
      <c r="Z113" s="105">
        <f>Z114+Z115</f>
        <v>5620</v>
      </c>
      <c r="AA113" s="105">
        <f t="shared" ref="AA113:AC113" si="34">AA114+AA115</f>
        <v>5620</v>
      </c>
      <c r="AB113" s="105">
        <f t="shared" si="34"/>
        <v>9580</v>
      </c>
      <c r="AC113" s="105">
        <f t="shared" si="34"/>
        <v>5167</v>
      </c>
    </row>
    <row r="114" spans="1:31" ht="30.75" customHeight="1" x14ac:dyDescent="0.25">
      <c r="A114" s="201">
        <v>17</v>
      </c>
      <c r="B114" s="202" t="s">
        <v>99</v>
      </c>
      <c r="C114" s="103"/>
      <c r="D114" s="103"/>
      <c r="E114" s="103"/>
      <c r="F114" s="121"/>
      <c r="G114" s="18"/>
      <c r="I114" s="98"/>
      <c r="J114" s="18"/>
      <c r="K114" s="18"/>
      <c r="L114" s="58"/>
      <c r="M114" s="58"/>
      <c r="N114" s="58"/>
      <c r="O114" s="58"/>
      <c r="P114" s="26"/>
      <c r="Q114" s="112"/>
      <c r="R114" s="94"/>
      <c r="S114" s="94"/>
      <c r="T114" s="184">
        <f>U114+W114</f>
        <v>8006</v>
      </c>
      <c r="U114" s="26" t="s">
        <v>72</v>
      </c>
      <c r="V114" s="103" t="s">
        <v>72</v>
      </c>
      <c r="W114" s="26">
        <v>2386</v>
      </c>
      <c r="X114" s="26">
        <v>2386</v>
      </c>
      <c r="Y114" s="184">
        <f>Z114+AB114</f>
        <v>10787</v>
      </c>
      <c r="Z114" s="26" t="s">
        <v>72</v>
      </c>
      <c r="AA114" s="103" t="s">
        <v>72</v>
      </c>
      <c r="AB114" s="198">
        <v>5167</v>
      </c>
      <c r="AC114" s="198">
        <v>5167</v>
      </c>
      <c r="AD114" s="200">
        <v>2781</v>
      </c>
    </row>
    <row r="115" spans="1:31" ht="43.5" customHeight="1" x14ac:dyDescent="0.25">
      <c r="A115" s="18" t="s">
        <v>98</v>
      </c>
      <c r="B115" s="196" t="s">
        <v>69</v>
      </c>
      <c r="C115" s="95"/>
      <c r="D115" s="95"/>
      <c r="E115" s="95"/>
      <c r="F115" s="124"/>
      <c r="G115" s="33"/>
      <c r="I115" s="98">
        <f t="shared" si="19"/>
        <v>0</v>
      </c>
      <c r="J115" s="33"/>
      <c r="K115" s="33"/>
      <c r="L115" s="60"/>
      <c r="M115" s="60"/>
      <c r="N115" s="60"/>
      <c r="O115" s="60"/>
      <c r="P115" s="26"/>
      <c r="Q115" s="112">
        <f>I115-P115</f>
        <v>0</v>
      </c>
      <c r="R115"/>
      <c r="T115" s="184">
        <f>U115+W115</f>
        <v>4413</v>
      </c>
      <c r="U115" s="26">
        <v>0</v>
      </c>
      <c r="V115" s="95"/>
      <c r="W115" s="26">
        <v>4413</v>
      </c>
      <c r="X115" s="73"/>
      <c r="Y115" s="184">
        <f>Z115+AB115</f>
        <v>4413</v>
      </c>
      <c r="Z115" s="26">
        <v>0</v>
      </c>
      <c r="AA115" s="95"/>
      <c r="AB115" s="26">
        <v>4413</v>
      </c>
      <c r="AC115" s="73"/>
      <c r="AE115">
        <v>4413</v>
      </c>
    </row>
    <row r="116" spans="1:31" ht="30.75" hidden="1" customHeight="1" x14ac:dyDescent="0.25">
      <c r="A116" s="54"/>
      <c r="B116" s="54"/>
      <c r="C116" s="95"/>
      <c r="D116" s="95"/>
      <c r="E116" s="95"/>
      <c r="F116" s="126"/>
      <c r="G116" s="72"/>
      <c r="I116" s="98"/>
      <c r="J116" s="72"/>
      <c r="K116" s="72"/>
      <c r="L116" s="96"/>
      <c r="M116" s="96"/>
      <c r="N116" s="89"/>
      <c r="O116" s="60"/>
      <c r="P116" s="26"/>
      <c r="Q116" s="112"/>
      <c r="R116"/>
      <c r="T116" s="187"/>
      <c r="U116" s="95">
        <v>0</v>
      </c>
      <c r="V116" s="95"/>
      <c r="Y116" s="187"/>
      <c r="Z116" s="95">
        <v>0</v>
      </c>
      <c r="AA116" s="95"/>
    </row>
    <row r="117" spans="1:31" ht="34.5" hidden="1" customHeight="1" x14ac:dyDescent="0.25">
      <c r="A117" s="54"/>
      <c r="B117" s="54"/>
      <c r="C117" s="95"/>
      <c r="D117" s="95"/>
      <c r="E117" s="95"/>
      <c r="F117" s="126"/>
      <c r="G117" s="72"/>
      <c r="I117" s="98"/>
      <c r="J117" s="72"/>
      <c r="K117" s="72"/>
      <c r="L117" s="96"/>
      <c r="M117" s="96"/>
      <c r="N117" s="89"/>
      <c r="O117" s="60"/>
      <c r="P117" s="26"/>
      <c r="Q117" s="112"/>
      <c r="R117"/>
      <c r="T117" s="187"/>
      <c r="U117" s="95">
        <v>0</v>
      </c>
      <c r="V117" s="95"/>
      <c r="Y117" s="187"/>
      <c r="Z117" s="95">
        <v>0</v>
      </c>
      <c r="AA117" s="95"/>
    </row>
    <row r="118" spans="1:31" ht="32.25" hidden="1" customHeight="1" x14ac:dyDescent="0.25">
      <c r="A118" s="54"/>
      <c r="B118" s="54"/>
      <c r="C118" s="95"/>
      <c r="D118" s="95"/>
      <c r="E118" s="95"/>
      <c r="F118" s="126"/>
      <c r="G118" s="72"/>
      <c r="I118" s="98"/>
      <c r="J118" s="72"/>
      <c r="K118" s="72"/>
      <c r="L118" s="96"/>
      <c r="M118" s="96"/>
      <c r="N118" s="89"/>
      <c r="O118" s="60"/>
      <c r="P118" s="26"/>
      <c r="Q118" s="112"/>
      <c r="R118"/>
      <c r="T118" s="187"/>
      <c r="U118" s="95">
        <v>0</v>
      </c>
      <c r="V118" s="95"/>
      <c r="Y118" s="187"/>
      <c r="Z118" s="95">
        <v>0</v>
      </c>
      <c r="AA118" s="95"/>
    </row>
    <row r="119" spans="1:31" ht="37.5" hidden="1" customHeight="1" x14ac:dyDescent="0.25">
      <c r="A119" s="54"/>
      <c r="B119" s="54"/>
      <c r="C119" s="95"/>
      <c r="D119" s="95"/>
      <c r="E119" s="95"/>
      <c r="F119" s="126"/>
      <c r="G119" s="72"/>
      <c r="I119" s="98"/>
      <c r="J119" s="72"/>
      <c r="K119" s="72"/>
      <c r="L119" s="96"/>
      <c r="M119" s="96"/>
      <c r="N119" s="89"/>
      <c r="O119" s="60"/>
      <c r="P119" s="26"/>
      <c r="Q119" s="112"/>
      <c r="R119"/>
      <c r="T119" s="187"/>
      <c r="U119" s="95">
        <v>0</v>
      </c>
      <c r="V119" s="95"/>
      <c r="Y119" s="187"/>
      <c r="Z119" s="95">
        <v>0</v>
      </c>
      <c r="AA119" s="95"/>
    </row>
    <row r="120" spans="1:31" ht="34.5" hidden="1" customHeight="1" x14ac:dyDescent="0.25">
      <c r="A120" s="218" t="s">
        <v>11</v>
      </c>
      <c r="B120" s="218"/>
      <c r="C120" s="40">
        <f>C121</f>
        <v>0</v>
      </c>
      <c r="D120" s="40"/>
      <c r="E120" s="40"/>
      <c r="F120" s="128">
        <f>F121</f>
        <v>0</v>
      </c>
      <c r="G120" s="40">
        <f>G121</f>
        <v>0</v>
      </c>
      <c r="I120" s="98">
        <f t="shared" si="19"/>
        <v>0</v>
      </c>
      <c r="J120" s="40">
        <f>J121+J124</f>
        <v>0</v>
      </c>
      <c r="K120" s="40">
        <f>K121+K124</f>
        <v>0</v>
      </c>
      <c r="L120" s="40">
        <f>L121+L124</f>
        <v>0</v>
      </c>
      <c r="M120" s="40">
        <f>M121+M124</f>
        <v>0</v>
      </c>
      <c r="N120" s="40">
        <f>N121+N124</f>
        <v>0</v>
      </c>
      <c r="O120" s="83"/>
      <c r="P120" s="26"/>
      <c r="Q120" s="112"/>
      <c r="R120"/>
      <c r="T120" s="185">
        <f>T121</f>
        <v>0</v>
      </c>
      <c r="U120" s="40">
        <v>0</v>
      </c>
      <c r="V120" s="40"/>
      <c r="Y120" s="185">
        <f>Y121</f>
        <v>0</v>
      </c>
      <c r="Z120" s="40">
        <v>0</v>
      </c>
      <c r="AA120" s="40"/>
    </row>
    <row r="121" spans="1:31" ht="34.5" hidden="1" customHeight="1" x14ac:dyDescent="0.25">
      <c r="A121" s="6">
        <v>5203</v>
      </c>
      <c r="B121" s="7" t="s">
        <v>13</v>
      </c>
      <c r="C121" s="104">
        <f>C122+C123</f>
        <v>0</v>
      </c>
      <c r="D121" s="104"/>
      <c r="E121" s="104"/>
      <c r="F121" s="132">
        <f>F122+F123</f>
        <v>0</v>
      </c>
      <c r="G121" s="80">
        <f>G122+G123</f>
        <v>0</v>
      </c>
      <c r="I121" s="98">
        <f t="shared" si="19"/>
        <v>0</v>
      </c>
      <c r="J121" s="80">
        <f>J122+J123</f>
        <v>0</v>
      </c>
      <c r="K121" s="80">
        <f>K122+K123</f>
        <v>0</v>
      </c>
      <c r="L121" s="80">
        <f>L122+L123</f>
        <v>0</v>
      </c>
      <c r="M121" s="80">
        <f>M122+M123</f>
        <v>0</v>
      </c>
      <c r="N121" s="80">
        <f>N122+N123</f>
        <v>0</v>
      </c>
      <c r="O121" s="80"/>
      <c r="P121" s="26"/>
      <c r="Q121" s="112"/>
      <c r="R121"/>
      <c r="T121" s="186">
        <f>T122+T123</f>
        <v>0</v>
      </c>
      <c r="U121" s="104">
        <v>0</v>
      </c>
      <c r="V121" s="104"/>
      <c r="Y121" s="186">
        <f>Y122+Y123</f>
        <v>0</v>
      </c>
      <c r="Z121" s="104">
        <v>0</v>
      </c>
      <c r="AA121" s="104"/>
    </row>
    <row r="122" spans="1:31" ht="28.5" hidden="1" customHeight="1" x14ac:dyDescent="0.25">
      <c r="A122" s="54"/>
      <c r="B122" s="54"/>
      <c r="C122" s="94"/>
      <c r="D122" s="94"/>
      <c r="E122" s="94"/>
      <c r="F122" s="122"/>
      <c r="G122" s="39"/>
      <c r="I122" s="98"/>
      <c r="J122" s="39"/>
      <c r="K122" s="39"/>
      <c r="L122" s="77"/>
      <c r="M122" s="59"/>
      <c r="N122" s="77"/>
      <c r="O122" s="59"/>
      <c r="P122" s="26"/>
      <c r="Q122" s="112"/>
      <c r="R122"/>
      <c r="T122" s="184"/>
      <c r="U122" s="94">
        <v>0</v>
      </c>
      <c r="V122" s="94"/>
      <c r="Y122" s="184"/>
      <c r="Z122" s="94">
        <v>0</v>
      </c>
      <c r="AA122" s="94"/>
    </row>
    <row r="123" spans="1:31" ht="27" hidden="1" customHeight="1" x14ac:dyDescent="0.25">
      <c r="A123" s="54"/>
      <c r="B123" s="54"/>
      <c r="C123" s="94"/>
      <c r="D123" s="94"/>
      <c r="E123" s="94"/>
      <c r="F123" s="122"/>
      <c r="G123" s="39"/>
      <c r="I123" s="98"/>
      <c r="J123" s="39"/>
      <c r="K123" s="39"/>
      <c r="L123" s="69"/>
      <c r="M123" s="65"/>
      <c r="N123" s="69"/>
      <c r="O123" s="87"/>
      <c r="P123" s="26"/>
      <c r="Q123" s="112"/>
      <c r="R123"/>
      <c r="T123" s="184"/>
      <c r="U123" s="94">
        <v>0</v>
      </c>
      <c r="V123" s="94"/>
      <c r="Y123" s="184"/>
      <c r="Z123" s="94">
        <v>0</v>
      </c>
      <c r="AA123" s="94"/>
    </row>
    <row r="124" spans="1:31" ht="33.75" hidden="1" customHeight="1" x14ac:dyDescent="0.25">
      <c r="A124" s="6">
        <v>5219</v>
      </c>
      <c r="B124" s="7" t="s">
        <v>39</v>
      </c>
      <c r="C124" s="42">
        <f>C126+C127</f>
        <v>0</v>
      </c>
      <c r="D124" s="42"/>
      <c r="E124" s="42"/>
      <c r="F124" s="128">
        <f>F126+F127</f>
        <v>0</v>
      </c>
      <c r="G124" s="42"/>
      <c r="I124" s="98">
        <f t="shared" si="19"/>
        <v>0</v>
      </c>
      <c r="J124" s="81">
        <f>J126+J127</f>
        <v>0</v>
      </c>
      <c r="K124" s="42"/>
      <c r="L124" s="65">
        <f>L125</f>
        <v>0</v>
      </c>
      <c r="M124" s="65"/>
      <c r="N124" s="65">
        <f>N125</f>
        <v>0</v>
      </c>
      <c r="O124" s="87"/>
      <c r="P124" s="26"/>
      <c r="Q124" s="112"/>
      <c r="R124"/>
      <c r="T124" s="185">
        <f>T126+T127</f>
        <v>0</v>
      </c>
      <c r="U124" s="42">
        <v>0</v>
      </c>
      <c r="V124" s="42"/>
      <c r="Y124" s="185">
        <f>Y126+Y127</f>
        <v>0</v>
      </c>
      <c r="Z124" s="42">
        <v>0</v>
      </c>
      <c r="AA124" s="42"/>
    </row>
    <row r="125" spans="1:31" ht="31.5" hidden="1" customHeight="1" x14ac:dyDescent="0.25">
      <c r="A125" s="54"/>
      <c r="B125" s="54"/>
      <c r="C125" s="94"/>
      <c r="D125" s="94"/>
      <c r="E125" s="94"/>
      <c r="F125" s="122"/>
      <c r="G125" s="39"/>
      <c r="I125" s="98"/>
      <c r="J125" s="39"/>
      <c r="K125" s="39"/>
      <c r="L125" s="69"/>
      <c r="M125" s="78"/>
      <c r="N125" s="69"/>
      <c r="O125" s="78"/>
      <c r="P125" s="26"/>
      <c r="Q125" s="112"/>
      <c r="R125"/>
      <c r="T125" s="184"/>
      <c r="U125" s="94">
        <v>0</v>
      </c>
      <c r="V125" s="94"/>
      <c r="Y125" s="184"/>
      <c r="Z125" s="94">
        <v>0</v>
      </c>
      <c r="AA125" s="94"/>
    </row>
    <row r="126" spans="1:31" ht="27.75" hidden="1" customHeight="1" x14ac:dyDescent="0.25">
      <c r="A126" s="21"/>
      <c r="B126" s="49"/>
      <c r="C126" s="48"/>
      <c r="D126" s="48"/>
      <c r="E126" s="48"/>
      <c r="F126" s="129"/>
      <c r="G126" s="42"/>
      <c r="I126" s="98">
        <f t="shared" si="19"/>
        <v>0</v>
      </c>
      <c r="J126" s="82"/>
      <c r="K126" s="42"/>
      <c r="L126" s="69"/>
      <c r="M126" s="65"/>
      <c r="N126" s="87"/>
      <c r="O126" s="87"/>
      <c r="P126" s="26"/>
      <c r="Q126" s="112">
        <f>I126-P126</f>
        <v>0</v>
      </c>
      <c r="R126"/>
      <c r="T126" s="188"/>
      <c r="U126" s="48">
        <v>0</v>
      </c>
      <c r="V126" s="48"/>
      <c r="Y126" s="188"/>
      <c r="Z126" s="48">
        <v>0</v>
      </c>
      <c r="AA126" s="48"/>
    </row>
    <row r="127" spans="1:31" ht="27.75" hidden="1" customHeight="1" x14ac:dyDescent="0.25">
      <c r="A127" s="6">
        <v>5206</v>
      </c>
      <c r="B127" s="7" t="s">
        <v>10</v>
      </c>
      <c r="C127" s="105">
        <f>C128+C129</f>
        <v>0</v>
      </c>
      <c r="D127" s="105"/>
      <c r="E127" s="105"/>
      <c r="F127" s="133">
        <f>F128+F129</f>
        <v>0</v>
      </c>
      <c r="G127" s="43">
        <f>G128+G129</f>
        <v>0</v>
      </c>
      <c r="I127" s="98">
        <f t="shared" si="19"/>
        <v>0</v>
      </c>
      <c r="J127" s="43">
        <f>J128+J129</f>
        <v>0</v>
      </c>
      <c r="K127" s="43">
        <f>K128+K129</f>
        <v>0</v>
      </c>
      <c r="L127" s="70">
        <f>L128+L129</f>
        <v>0</v>
      </c>
      <c r="M127" s="70">
        <f>M128+M129</f>
        <v>0</v>
      </c>
      <c r="N127" s="70"/>
      <c r="O127" s="70"/>
      <c r="P127" s="26"/>
      <c r="Q127" s="112">
        <f>I127-P127</f>
        <v>0</v>
      </c>
      <c r="R127"/>
      <c r="T127" s="189">
        <f>T128+T129</f>
        <v>0</v>
      </c>
      <c r="U127" s="105">
        <v>0</v>
      </c>
      <c r="V127" s="105"/>
      <c r="Y127" s="189">
        <f>Y128+Y129</f>
        <v>0</v>
      </c>
      <c r="Z127" s="105">
        <v>0</v>
      </c>
      <c r="AA127" s="105"/>
    </row>
    <row r="128" spans="1:31" ht="24" hidden="1" customHeight="1" x14ac:dyDescent="0.25">
      <c r="A128" s="54"/>
      <c r="B128" s="54"/>
      <c r="C128" s="94"/>
      <c r="D128" s="94"/>
      <c r="E128" s="94"/>
      <c r="F128" s="122"/>
      <c r="G128" s="33"/>
      <c r="I128" s="98">
        <f t="shared" si="19"/>
        <v>0</v>
      </c>
      <c r="J128" s="39"/>
      <c r="K128" s="33"/>
      <c r="L128" s="75"/>
      <c r="M128" s="60"/>
      <c r="N128" s="60"/>
      <c r="O128" s="60"/>
      <c r="P128" s="26"/>
      <c r="Q128" s="112">
        <f>I128-P128</f>
        <v>0</v>
      </c>
      <c r="R128"/>
      <c r="S128" s="31"/>
      <c r="T128" s="184"/>
      <c r="U128" s="94">
        <v>0</v>
      </c>
      <c r="V128" s="94"/>
      <c r="Y128" s="184"/>
      <c r="Z128" s="94">
        <v>0</v>
      </c>
      <c r="AA128" s="94"/>
    </row>
    <row r="129" spans="1:27" ht="15" hidden="1" customHeight="1" x14ac:dyDescent="0.25">
      <c r="A129" s="20"/>
      <c r="B129" s="5"/>
      <c r="C129" s="94"/>
      <c r="D129" s="94"/>
      <c r="E129" s="94"/>
      <c r="F129" s="124"/>
      <c r="G129" s="33"/>
      <c r="I129" s="98">
        <f t="shared" si="19"/>
        <v>0</v>
      </c>
      <c r="J129" s="33"/>
      <c r="K129" s="33"/>
      <c r="L129" s="60"/>
      <c r="M129" s="60"/>
      <c r="N129" s="60"/>
      <c r="O129" s="60"/>
      <c r="P129" s="26"/>
      <c r="Q129" s="112">
        <f>I129-P129</f>
        <v>0</v>
      </c>
      <c r="R129"/>
      <c r="S129" s="31"/>
      <c r="T129" s="184"/>
      <c r="U129" s="94">
        <v>0</v>
      </c>
      <c r="V129" s="94"/>
      <c r="Y129" s="184"/>
      <c r="Z129" s="94">
        <v>0</v>
      </c>
      <c r="AA129" s="94"/>
    </row>
    <row r="130" spans="1:27" ht="23.25" hidden="1" customHeight="1" x14ac:dyDescent="0.25">
      <c r="A130" s="218" t="s">
        <v>26</v>
      </c>
      <c r="B130" s="218" t="s">
        <v>8</v>
      </c>
      <c r="C130" s="106">
        <f>C131+C133+C137</f>
        <v>0</v>
      </c>
      <c r="D130" s="106"/>
      <c r="E130" s="106"/>
      <c r="F130" s="134">
        <f t="shared" ref="F130:M130" si="35">F131+F133+F137</f>
        <v>0</v>
      </c>
      <c r="G130" s="52">
        <f t="shared" si="35"/>
        <v>0</v>
      </c>
      <c r="I130" s="98">
        <f t="shared" si="19"/>
        <v>0</v>
      </c>
      <c r="J130" s="52">
        <f t="shared" si="35"/>
        <v>0</v>
      </c>
      <c r="K130" s="52">
        <f t="shared" si="35"/>
        <v>0</v>
      </c>
      <c r="L130" s="52">
        <f t="shared" si="35"/>
        <v>0</v>
      </c>
      <c r="M130" s="52">
        <f t="shared" si="35"/>
        <v>0</v>
      </c>
      <c r="N130" s="52">
        <f>N131+N133+N137</f>
        <v>0</v>
      </c>
      <c r="O130" s="52"/>
      <c r="P130" s="26"/>
      <c r="Q130" s="112"/>
      <c r="R130"/>
      <c r="T130" s="190">
        <f>T131+T133+T137</f>
        <v>0</v>
      </c>
      <c r="U130" s="106"/>
      <c r="V130" s="106"/>
      <c r="Y130" s="190">
        <f>Y131+Y133+Y137</f>
        <v>0</v>
      </c>
      <c r="Z130" s="106"/>
      <c r="AA130" s="106"/>
    </row>
    <row r="131" spans="1:27" ht="15" hidden="1" customHeight="1" x14ac:dyDescent="0.25">
      <c r="A131" s="6">
        <v>5203</v>
      </c>
      <c r="B131" s="7" t="s">
        <v>13</v>
      </c>
      <c r="C131" s="104">
        <f>C132</f>
        <v>0</v>
      </c>
      <c r="D131" s="104"/>
      <c r="E131" s="104"/>
      <c r="F131" s="132">
        <f t="shared" ref="F131:N131" si="36">F132</f>
        <v>0</v>
      </c>
      <c r="G131" s="80">
        <f t="shared" si="36"/>
        <v>0</v>
      </c>
      <c r="I131" s="98">
        <f t="shared" si="19"/>
        <v>0</v>
      </c>
      <c r="J131" s="80">
        <f t="shared" si="36"/>
        <v>0</v>
      </c>
      <c r="K131" s="80">
        <f t="shared" si="36"/>
        <v>0</v>
      </c>
      <c r="L131" s="80">
        <f t="shared" si="36"/>
        <v>0</v>
      </c>
      <c r="M131" s="80">
        <f t="shared" si="36"/>
        <v>0</v>
      </c>
      <c r="N131" s="80">
        <f t="shared" si="36"/>
        <v>0</v>
      </c>
      <c r="O131" s="80"/>
      <c r="P131" s="26"/>
      <c r="Q131" s="112"/>
      <c r="R131"/>
      <c r="T131" s="186">
        <f>T132</f>
        <v>0</v>
      </c>
      <c r="U131" s="104">
        <v>0</v>
      </c>
      <c r="V131" s="104"/>
      <c r="Y131" s="186">
        <f>Y132</f>
        <v>0</v>
      </c>
      <c r="Z131" s="104">
        <v>0</v>
      </c>
      <c r="AA131" s="104"/>
    </row>
    <row r="132" spans="1:27" ht="16.5" hidden="1" customHeight="1" x14ac:dyDescent="0.25">
      <c r="A132" s="54"/>
      <c r="B132" s="54"/>
      <c r="C132" s="94"/>
      <c r="D132" s="94"/>
      <c r="E132" s="94"/>
      <c r="F132" s="122"/>
      <c r="G132" s="39"/>
      <c r="I132" s="98"/>
      <c r="J132" s="39"/>
      <c r="K132" s="39"/>
      <c r="L132" s="67"/>
      <c r="M132" s="60"/>
      <c r="N132" s="67"/>
      <c r="O132" s="60"/>
      <c r="P132" s="46"/>
      <c r="Q132" s="112"/>
      <c r="R132"/>
      <c r="T132" s="184"/>
      <c r="U132" s="94">
        <v>0</v>
      </c>
      <c r="V132" s="94"/>
      <c r="Y132" s="184"/>
      <c r="Z132" s="94">
        <v>0</v>
      </c>
      <c r="AA132" s="94"/>
    </row>
    <row r="133" spans="1:27" ht="42" hidden="1" customHeight="1" x14ac:dyDescent="0.25">
      <c r="A133" s="6">
        <v>5206</v>
      </c>
      <c r="B133" s="7" t="s">
        <v>10</v>
      </c>
      <c r="C133" s="104">
        <f>C134+C135</f>
        <v>0</v>
      </c>
      <c r="D133" s="104"/>
      <c r="E133" s="104"/>
      <c r="F133" s="132">
        <f>F134+F135</f>
        <v>0</v>
      </c>
      <c r="G133" s="79"/>
      <c r="H133" s="39"/>
      <c r="I133" s="98">
        <f t="shared" si="19"/>
        <v>0</v>
      </c>
      <c r="J133" s="80">
        <f>J134+J135</f>
        <v>0</v>
      </c>
      <c r="K133" s="80">
        <f>K134+K135</f>
        <v>0</v>
      </c>
      <c r="L133" s="80">
        <f>L134+L135</f>
        <v>0</v>
      </c>
      <c r="M133" s="80">
        <f>M134+M135</f>
        <v>0</v>
      </c>
      <c r="N133" s="80">
        <f>N134+N135</f>
        <v>0</v>
      </c>
      <c r="O133" s="80"/>
      <c r="P133" s="26"/>
      <c r="Q133" s="112"/>
      <c r="R133"/>
      <c r="T133" s="186">
        <f>T134+T135</f>
        <v>0</v>
      </c>
      <c r="U133" s="104"/>
      <c r="V133" s="104"/>
      <c r="Y133" s="186">
        <f>Y134+Y135</f>
        <v>0</v>
      </c>
      <c r="Z133" s="104"/>
      <c r="AA133" s="104"/>
    </row>
    <row r="134" spans="1:27" ht="29.25" hidden="1" customHeight="1" x14ac:dyDescent="0.25">
      <c r="A134" s="194"/>
      <c r="B134" s="91"/>
      <c r="C134" s="94"/>
      <c r="D134" s="94"/>
      <c r="E134" s="94"/>
      <c r="F134" s="39"/>
      <c r="G134" s="39"/>
      <c r="H134" s="154"/>
      <c r="I134" s="39"/>
      <c r="J134" s="39"/>
      <c r="K134" s="39"/>
      <c r="L134" s="39"/>
      <c r="M134" s="39"/>
      <c r="N134" s="39"/>
      <c r="O134" s="39"/>
      <c r="P134" s="39"/>
      <c r="Q134" s="39"/>
      <c r="R134" s="94"/>
      <c r="S134" s="94"/>
      <c r="T134" s="184"/>
      <c r="U134" s="94"/>
      <c r="V134" s="94"/>
      <c r="Y134" s="184"/>
      <c r="Z134" s="94"/>
      <c r="AA134" s="94"/>
    </row>
    <row r="135" spans="1:27" ht="27.75" hidden="1" customHeight="1" x14ac:dyDescent="0.25">
      <c r="A135" s="54"/>
      <c r="B135" s="54"/>
      <c r="C135" s="94"/>
      <c r="D135" s="94"/>
      <c r="E135" s="94"/>
      <c r="F135" s="122"/>
      <c r="G135" s="33"/>
      <c r="H135" s="53"/>
      <c r="I135" s="98"/>
      <c r="J135" s="39"/>
      <c r="K135" s="33"/>
      <c r="L135" s="75"/>
      <c r="M135" s="60"/>
      <c r="N135" s="75"/>
      <c r="O135" s="60"/>
      <c r="P135" s="26"/>
      <c r="Q135" s="112"/>
      <c r="R135"/>
      <c r="T135" s="184"/>
      <c r="U135" s="94">
        <v>0</v>
      </c>
      <c r="V135" s="94"/>
      <c r="Y135" s="184"/>
      <c r="Z135" s="94">
        <v>0</v>
      </c>
      <c r="AA135" s="94"/>
    </row>
    <row r="136" spans="1:27" ht="42.75" hidden="1" customHeight="1" x14ac:dyDescent="0.25">
      <c r="A136" s="54"/>
      <c r="B136" s="49"/>
      <c r="C136" s="94"/>
      <c r="D136" s="94"/>
      <c r="E136" s="94"/>
      <c r="F136" s="122"/>
      <c r="G136" s="33"/>
      <c r="H136" s="53"/>
      <c r="I136" s="98">
        <f t="shared" si="19"/>
        <v>0</v>
      </c>
      <c r="J136" s="39"/>
      <c r="K136" s="33"/>
      <c r="L136" s="59"/>
      <c r="M136" s="60"/>
      <c r="N136" s="59"/>
      <c r="O136" s="60"/>
      <c r="P136" s="26"/>
      <c r="Q136" s="112">
        <f>I136-P136</f>
        <v>0</v>
      </c>
      <c r="R136"/>
      <c r="T136" s="184"/>
      <c r="U136" s="94">
        <v>0</v>
      </c>
      <c r="V136" s="94"/>
      <c r="Y136" s="184"/>
      <c r="Z136" s="94">
        <v>0</v>
      </c>
      <c r="AA136" s="94"/>
    </row>
    <row r="137" spans="1:27" ht="20.25" hidden="1" customHeight="1" x14ac:dyDescent="0.25">
      <c r="A137" s="7" t="s">
        <v>33</v>
      </c>
      <c r="B137" s="7" t="s">
        <v>34</v>
      </c>
      <c r="C137" s="101"/>
      <c r="D137" s="101"/>
      <c r="E137" s="101"/>
      <c r="F137" s="130"/>
      <c r="G137" s="79"/>
      <c r="H137" s="39"/>
      <c r="I137" s="98">
        <f t="shared" si="19"/>
        <v>0</v>
      </c>
      <c r="J137" s="80">
        <f>J138+J146</f>
        <v>0</v>
      </c>
      <c r="K137" s="80">
        <f>K138+K146</f>
        <v>0</v>
      </c>
      <c r="L137" s="80">
        <f>L138+L146</f>
        <v>0</v>
      </c>
      <c r="M137" s="80">
        <f>M138+M146</f>
        <v>0</v>
      </c>
      <c r="N137" s="80">
        <f>N138+N146</f>
        <v>0</v>
      </c>
      <c r="O137" s="80"/>
      <c r="P137" s="26"/>
      <c r="Q137" s="112"/>
      <c r="R137"/>
      <c r="T137" s="191"/>
      <c r="U137" s="101">
        <v>0</v>
      </c>
      <c r="V137" s="101"/>
      <c r="Y137" s="191"/>
      <c r="Z137" s="101">
        <v>0</v>
      </c>
      <c r="AA137" s="101"/>
    </row>
    <row r="138" spans="1:27" ht="37.5" hidden="1" customHeight="1" x14ac:dyDescent="0.25">
      <c r="A138" s="20"/>
      <c r="B138" s="49"/>
      <c r="C138" s="94"/>
      <c r="D138" s="94"/>
      <c r="E138" s="94"/>
      <c r="F138" s="122"/>
      <c r="G138" s="47"/>
      <c r="I138" s="98"/>
      <c r="J138" s="39"/>
      <c r="K138" s="47"/>
      <c r="L138" s="59"/>
      <c r="M138" s="71"/>
      <c r="N138" s="59"/>
      <c r="O138" s="71"/>
      <c r="P138" s="26"/>
      <c r="Q138" s="112"/>
      <c r="R138"/>
      <c r="T138" s="184"/>
      <c r="U138" s="94">
        <v>0</v>
      </c>
      <c r="V138" s="94"/>
      <c r="Y138" s="184"/>
      <c r="Z138" s="94">
        <v>0</v>
      </c>
      <c r="AA138" s="94"/>
    </row>
    <row r="139" spans="1:27" ht="31.5" hidden="1" customHeight="1" x14ac:dyDescent="0.25">
      <c r="A139" s="3"/>
      <c r="B139" s="3"/>
      <c r="C139" s="107"/>
      <c r="D139" s="107"/>
      <c r="E139" s="107"/>
      <c r="F139" s="135"/>
      <c r="G139" s="27"/>
      <c r="I139" s="98"/>
      <c r="J139" s="73"/>
      <c r="K139" s="73"/>
      <c r="L139" s="74"/>
      <c r="M139" s="74"/>
      <c r="N139" s="74"/>
      <c r="O139" s="74"/>
      <c r="P139" s="26"/>
      <c r="Q139" s="112"/>
      <c r="R139"/>
      <c r="T139" s="108"/>
      <c r="U139" s="107"/>
      <c r="V139" s="107"/>
      <c r="Y139" s="108"/>
      <c r="Z139" s="107"/>
      <c r="AA139" s="107"/>
    </row>
    <row r="140" spans="1:27" ht="31.5" hidden="1" customHeight="1" x14ac:dyDescent="0.25">
      <c r="A140" s="222" t="s">
        <v>19</v>
      </c>
      <c r="B140" s="222" t="s">
        <v>25</v>
      </c>
      <c r="C140" s="107">
        <f>C141</f>
        <v>0</v>
      </c>
      <c r="D140" s="107"/>
      <c r="E140" s="107"/>
      <c r="F140" s="135">
        <f>F141</f>
        <v>0</v>
      </c>
      <c r="G140" s="27"/>
      <c r="I140" s="98">
        <f t="shared" si="19"/>
        <v>0</v>
      </c>
      <c r="J140" s="73"/>
      <c r="K140" s="73"/>
      <c r="L140" s="74"/>
      <c r="M140" s="74"/>
      <c r="N140" s="74"/>
      <c r="O140" s="74"/>
      <c r="P140" s="26"/>
      <c r="Q140" s="112">
        <f t="shared" ref="Q140:Q145" si="37">I140-P140</f>
        <v>0</v>
      </c>
      <c r="R140"/>
      <c r="T140" s="108">
        <f>T141</f>
        <v>0</v>
      </c>
      <c r="U140" s="107">
        <v>0</v>
      </c>
      <c r="V140" s="107"/>
      <c r="Y140" s="108">
        <f>Y141</f>
        <v>0</v>
      </c>
      <c r="Z140" s="107">
        <v>0</v>
      </c>
      <c r="AA140" s="107"/>
    </row>
    <row r="141" spans="1:27" ht="31.5" hidden="1" customHeight="1" x14ac:dyDescent="0.25">
      <c r="A141" s="7" t="s">
        <v>30</v>
      </c>
      <c r="B141" s="7" t="s">
        <v>31</v>
      </c>
      <c r="C141" s="108">
        <f>C142</f>
        <v>0</v>
      </c>
      <c r="D141" s="108"/>
      <c r="E141" s="108"/>
      <c r="F141" s="135">
        <f>F142</f>
        <v>0</v>
      </c>
      <c r="G141" s="44"/>
      <c r="I141" s="98">
        <f t="shared" si="19"/>
        <v>0</v>
      </c>
      <c r="J141" s="73"/>
      <c r="K141" s="73"/>
      <c r="L141" s="74"/>
      <c r="M141" s="74"/>
      <c r="N141" s="74"/>
      <c r="O141" s="74"/>
      <c r="P141" s="26"/>
      <c r="Q141" s="112">
        <f t="shared" si="37"/>
        <v>0</v>
      </c>
      <c r="R141"/>
      <c r="T141" s="108">
        <f>T142</f>
        <v>0</v>
      </c>
      <c r="U141" s="108">
        <v>0</v>
      </c>
      <c r="V141" s="108"/>
      <c r="Y141" s="108">
        <f>Y142</f>
        <v>0</v>
      </c>
      <c r="Z141" s="108">
        <v>0</v>
      </c>
      <c r="AA141" s="108"/>
    </row>
    <row r="142" spans="1:27" ht="21.75" hidden="1" customHeight="1" x14ac:dyDescent="0.25">
      <c r="A142" s="20"/>
      <c r="B142" s="5"/>
      <c r="C142" s="109"/>
      <c r="D142" s="109"/>
      <c r="E142" s="109"/>
      <c r="F142" s="136"/>
      <c r="G142" s="26"/>
      <c r="I142" s="98">
        <f t="shared" si="19"/>
        <v>0</v>
      </c>
      <c r="J142" s="73"/>
      <c r="K142" s="73"/>
      <c r="L142" s="74"/>
      <c r="M142" s="74"/>
      <c r="N142" s="74"/>
      <c r="O142" s="74"/>
      <c r="P142" s="26"/>
      <c r="Q142" s="112">
        <f t="shared" si="37"/>
        <v>0</v>
      </c>
      <c r="R142"/>
      <c r="T142" s="192"/>
      <c r="U142" s="109">
        <v>0</v>
      </c>
      <c r="V142" s="109"/>
      <c r="Y142" s="192"/>
      <c r="Z142" s="109">
        <v>0</v>
      </c>
      <c r="AA142" s="109"/>
    </row>
    <row r="143" spans="1:27" ht="48" hidden="1" customHeight="1" x14ac:dyDescent="0.25">
      <c r="A143" s="222" t="s">
        <v>12</v>
      </c>
      <c r="B143" s="222"/>
      <c r="C143" s="99">
        <f t="shared" ref="C143:G144" si="38">C144</f>
        <v>0</v>
      </c>
      <c r="D143" s="99"/>
      <c r="E143" s="99"/>
      <c r="F143" s="124">
        <f t="shared" si="38"/>
        <v>0</v>
      </c>
      <c r="G143" s="36">
        <f t="shared" si="38"/>
        <v>0</v>
      </c>
      <c r="I143" s="98">
        <f t="shared" si="19"/>
        <v>0</v>
      </c>
      <c r="J143" s="73"/>
      <c r="K143" s="73"/>
      <c r="L143" s="74"/>
      <c r="M143" s="74"/>
      <c r="N143" s="74"/>
      <c r="O143" s="74"/>
      <c r="P143" s="26"/>
      <c r="Q143" s="112">
        <f t="shared" si="37"/>
        <v>0</v>
      </c>
      <c r="R143"/>
      <c r="T143" s="72">
        <f>T144</f>
        <v>0</v>
      </c>
      <c r="U143" s="99">
        <v>0</v>
      </c>
      <c r="V143" s="99"/>
      <c r="Y143" s="72">
        <f>Y144</f>
        <v>0</v>
      </c>
      <c r="Z143" s="99">
        <v>0</v>
      </c>
      <c r="AA143" s="99"/>
    </row>
    <row r="144" spans="1:27" ht="31.5" hidden="1" customHeight="1" x14ac:dyDescent="0.25">
      <c r="A144" s="6" t="s">
        <v>28</v>
      </c>
      <c r="B144" s="7" t="s">
        <v>29</v>
      </c>
      <c r="C144" s="94">
        <f t="shared" si="38"/>
        <v>0</v>
      </c>
      <c r="D144" s="94"/>
      <c r="E144" s="94"/>
      <c r="F144" s="122">
        <f t="shared" si="38"/>
        <v>0</v>
      </c>
      <c r="G144" s="39">
        <f t="shared" si="38"/>
        <v>0</v>
      </c>
      <c r="I144" s="98">
        <f t="shared" si="19"/>
        <v>0</v>
      </c>
      <c r="J144" s="73"/>
      <c r="K144" s="73"/>
      <c r="L144" s="74"/>
      <c r="M144" s="74"/>
      <c r="N144" s="74"/>
      <c r="O144" s="74"/>
      <c r="P144" s="26"/>
      <c r="Q144" s="112">
        <f t="shared" si="37"/>
        <v>0</v>
      </c>
      <c r="R144"/>
      <c r="T144" s="184">
        <f>T145</f>
        <v>0</v>
      </c>
      <c r="U144" s="94">
        <v>0</v>
      </c>
      <c r="V144" s="94"/>
      <c r="Y144" s="184">
        <f>Y145</f>
        <v>0</v>
      </c>
      <c r="Z144" s="94">
        <v>0</v>
      </c>
      <c r="AA144" s="94"/>
    </row>
    <row r="145" spans="1:27" ht="9" hidden="1" customHeight="1" x14ac:dyDescent="0.25">
      <c r="A145" s="20"/>
      <c r="B145" s="5"/>
      <c r="C145" s="94"/>
      <c r="D145" s="94"/>
      <c r="E145" s="94"/>
      <c r="F145" s="122"/>
      <c r="G145" s="39"/>
      <c r="I145" s="98">
        <f t="shared" si="19"/>
        <v>0</v>
      </c>
      <c r="J145" s="73"/>
      <c r="K145" s="73"/>
      <c r="L145" s="74"/>
      <c r="M145" s="74"/>
      <c r="N145" s="74"/>
      <c r="O145" s="74"/>
      <c r="P145" s="26"/>
      <c r="Q145" s="112">
        <f t="shared" si="37"/>
        <v>0</v>
      </c>
      <c r="R145"/>
      <c r="S145" s="31"/>
      <c r="T145" s="184"/>
      <c r="U145" s="94">
        <v>0</v>
      </c>
      <c r="V145" s="94"/>
      <c r="Y145" s="184"/>
      <c r="Z145" s="94">
        <v>0</v>
      </c>
      <c r="AA145" s="94"/>
    </row>
    <row r="146" spans="1:27" ht="30" hidden="1" customHeight="1" x14ac:dyDescent="0.25">
      <c r="A146" s="20"/>
      <c r="B146" s="54"/>
      <c r="C146" s="94"/>
      <c r="D146" s="94"/>
      <c r="E146" s="94"/>
      <c r="F146" s="122"/>
      <c r="G146" s="39"/>
      <c r="I146" s="98"/>
      <c r="J146" s="73"/>
      <c r="K146" s="73"/>
      <c r="L146" s="75"/>
      <c r="M146" s="74"/>
      <c r="N146" s="75"/>
      <c r="O146" s="74"/>
      <c r="P146" s="26"/>
      <c r="Q146" s="112"/>
      <c r="R146"/>
      <c r="S146" s="31"/>
      <c r="T146" s="184"/>
      <c r="U146" s="94">
        <v>0</v>
      </c>
      <c r="V146" s="94"/>
      <c r="Y146" s="184"/>
      <c r="Z146" s="94">
        <v>0</v>
      </c>
      <c r="AA146" s="94"/>
    </row>
    <row r="147" spans="1:27" ht="15" hidden="1" customHeight="1" x14ac:dyDescent="0.25">
      <c r="A147" s="3" t="s">
        <v>21</v>
      </c>
      <c r="B147" s="3" t="s">
        <v>22</v>
      </c>
      <c r="C147" s="100">
        <f>C148</f>
        <v>0</v>
      </c>
      <c r="D147" s="100"/>
      <c r="E147" s="100"/>
      <c r="F147" s="123">
        <f>F148</f>
        <v>0</v>
      </c>
      <c r="G147" s="25">
        <f>G148</f>
        <v>0</v>
      </c>
      <c r="I147" s="98">
        <f t="shared" si="19"/>
        <v>0</v>
      </c>
      <c r="J147" s="25">
        <f t="shared" ref="J147:N148" si="39">J148</f>
        <v>0</v>
      </c>
      <c r="K147" s="25">
        <f t="shared" si="39"/>
        <v>0</v>
      </c>
      <c r="L147" s="25">
        <f t="shared" si="39"/>
        <v>0</v>
      </c>
      <c r="M147" s="25">
        <f t="shared" si="39"/>
        <v>0</v>
      </c>
      <c r="N147" s="25">
        <f t="shared" si="39"/>
        <v>0</v>
      </c>
      <c r="O147" s="25"/>
      <c r="P147" s="26"/>
      <c r="Q147" s="112"/>
      <c r="R147"/>
      <c r="T147" s="28">
        <f>T148</f>
        <v>0</v>
      </c>
      <c r="U147" s="100">
        <v>0</v>
      </c>
      <c r="V147" s="100"/>
      <c r="Y147" s="28">
        <f>Y148</f>
        <v>0</v>
      </c>
      <c r="Z147" s="100">
        <v>0</v>
      </c>
      <c r="AA147" s="100"/>
    </row>
    <row r="148" spans="1:27" ht="45.75" hidden="1" customHeight="1" x14ac:dyDescent="0.25">
      <c r="A148" s="218" t="s">
        <v>12</v>
      </c>
      <c r="B148" s="218"/>
      <c r="C148" s="99">
        <f>C149</f>
        <v>0</v>
      </c>
      <c r="D148" s="99"/>
      <c r="E148" s="99"/>
      <c r="F148" s="124">
        <f>F149</f>
        <v>0</v>
      </c>
      <c r="G148" s="36">
        <f>G149</f>
        <v>0</v>
      </c>
      <c r="I148" s="98">
        <f t="shared" si="19"/>
        <v>0</v>
      </c>
      <c r="J148" s="36">
        <f t="shared" si="39"/>
        <v>0</v>
      </c>
      <c r="K148" s="36">
        <f t="shared" si="39"/>
        <v>0</v>
      </c>
      <c r="L148" s="36">
        <f t="shared" si="39"/>
        <v>0</v>
      </c>
      <c r="M148" s="36">
        <f t="shared" si="39"/>
        <v>0</v>
      </c>
      <c r="N148" s="36">
        <f t="shared" si="39"/>
        <v>0</v>
      </c>
      <c r="O148" s="36"/>
      <c r="P148" s="26"/>
      <c r="Q148" s="112"/>
      <c r="R148"/>
      <c r="T148" s="72">
        <f>T149</f>
        <v>0</v>
      </c>
      <c r="U148" s="99">
        <v>0</v>
      </c>
      <c r="V148" s="99"/>
      <c r="Y148" s="72">
        <f>Y149</f>
        <v>0</v>
      </c>
      <c r="Z148" s="99">
        <v>0</v>
      </c>
      <c r="AA148" s="99"/>
    </row>
    <row r="149" spans="1:27" ht="15" hidden="1" customHeight="1" x14ac:dyDescent="0.25">
      <c r="A149" s="54"/>
      <c r="B149" s="54"/>
      <c r="C149" s="94"/>
      <c r="D149" s="94"/>
      <c r="E149" s="94"/>
      <c r="F149" s="122"/>
      <c r="G149" s="39"/>
      <c r="I149" s="98"/>
      <c r="J149" s="73"/>
      <c r="K149" s="73"/>
      <c r="L149" s="61"/>
      <c r="M149" s="74"/>
      <c r="N149" s="61"/>
      <c r="O149" s="74"/>
      <c r="P149" s="26"/>
      <c r="Q149" s="112"/>
      <c r="R149"/>
      <c r="T149" s="184"/>
      <c r="U149" s="94">
        <v>0</v>
      </c>
      <c r="V149" s="94"/>
      <c r="Y149" s="184"/>
      <c r="Z149" s="94">
        <v>0</v>
      </c>
      <c r="AA149" s="94"/>
    </row>
    <row r="150" spans="1:27" ht="63.75" hidden="1" customHeight="1" x14ac:dyDescent="0.25">
      <c r="A150" s="54"/>
      <c r="B150" s="3"/>
      <c r="C150" s="160"/>
      <c r="D150" s="171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71"/>
      <c r="S150" s="160"/>
      <c r="T150" s="193"/>
      <c r="U150" s="160"/>
      <c r="V150" s="160"/>
      <c r="Y150" s="193"/>
      <c r="Z150" s="160"/>
      <c r="AA150" s="160"/>
    </row>
    <row r="151" spans="1:27" ht="135" hidden="1" customHeight="1" x14ac:dyDescent="0.25">
      <c r="A151" s="138"/>
      <c r="B151" s="91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184"/>
      <c r="U151" s="37"/>
      <c r="V151" s="37"/>
      <c r="Y151" s="184"/>
      <c r="Z151" s="37"/>
      <c r="AA151" s="37"/>
    </row>
    <row r="152" spans="1:27" ht="15" hidden="1" customHeight="1" x14ac:dyDescent="0.25">
      <c r="A152" s="138"/>
      <c r="B152" s="14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184"/>
      <c r="U152" s="37"/>
      <c r="V152" s="37"/>
      <c r="Y152" s="184"/>
      <c r="Z152" s="37"/>
      <c r="AA152" s="37"/>
    </row>
    <row r="153" spans="1:27" ht="51" hidden="1" customHeight="1" x14ac:dyDescent="0.25">
      <c r="A153" s="138"/>
      <c r="B153" s="143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184"/>
      <c r="U153" s="37"/>
      <c r="V153" s="37"/>
      <c r="Y153" s="184"/>
      <c r="Z153" s="37"/>
      <c r="AA153" s="37"/>
    </row>
    <row r="154" spans="1:27" ht="15" hidden="1" customHeight="1" x14ac:dyDescent="0.25">
      <c r="A154" s="138"/>
      <c r="B154" s="14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184"/>
      <c r="U154" s="37"/>
      <c r="V154" s="37"/>
      <c r="Y154" s="184"/>
      <c r="Z154" s="37"/>
      <c r="AA154" s="37"/>
    </row>
    <row r="155" spans="1:27" ht="14.25" hidden="1" customHeight="1" x14ac:dyDescent="0.25">
      <c r="A155" s="153"/>
      <c r="B155" s="153"/>
      <c r="C155" s="154"/>
      <c r="D155" s="154"/>
      <c r="E155" s="154"/>
      <c r="F155" s="155"/>
      <c r="G155" s="154"/>
      <c r="I155" s="156"/>
      <c r="L155" s="157"/>
      <c r="N155" s="157"/>
      <c r="P155" s="158"/>
      <c r="Q155" s="159"/>
      <c r="R155"/>
    </row>
    <row r="156" spans="1:27" hidden="1" x14ac:dyDescent="0.25">
      <c r="A156" s="153"/>
      <c r="B156" s="176"/>
      <c r="C156" s="154"/>
      <c r="D156" s="154"/>
      <c r="E156" s="154"/>
      <c r="F156" s="155"/>
      <c r="G156" s="154"/>
      <c r="I156" s="156"/>
      <c r="L156" s="157"/>
      <c r="N156" s="157"/>
      <c r="P156" s="158"/>
      <c r="Q156" s="159"/>
      <c r="R156"/>
    </row>
    <row r="157" spans="1:27" ht="15" hidden="1" customHeight="1" x14ac:dyDescent="0.25">
      <c r="A157" s="153"/>
      <c r="B157" s="220"/>
      <c r="C157" s="220"/>
      <c r="D157" s="220"/>
      <c r="E157" s="220"/>
      <c r="F157" s="220"/>
      <c r="G157" s="220"/>
      <c r="H157" s="220"/>
      <c r="I157" s="156"/>
      <c r="L157" s="157"/>
      <c r="N157" s="157"/>
      <c r="P157" s="158"/>
      <c r="Q157" s="159"/>
      <c r="R157"/>
    </row>
    <row r="158" spans="1:27" ht="26.25" customHeight="1" x14ac:dyDescent="0.25">
      <c r="B158" t="s">
        <v>14</v>
      </c>
      <c r="L158"/>
      <c r="M158"/>
      <c r="N158"/>
      <c r="O158"/>
      <c r="P158"/>
      <c r="Q158" s="15" t="e">
        <f>Q76+Q75+Q55+Q27+#REF!+#REF!+#REF!+#REF!+#REF!+Q12</f>
        <v>#REF!</v>
      </c>
      <c r="R158"/>
      <c r="S158" s="32"/>
    </row>
    <row r="159" spans="1:27" ht="15" customHeight="1" x14ac:dyDescent="0.25">
      <c r="A159" s="9"/>
      <c r="B159" t="s">
        <v>15</v>
      </c>
      <c r="L159"/>
      <c r="M159"/>
      <c r="N159"/>
      <c r="O159"/>
      <c r="P159"/>
      <c r="Q159"/>
      <c r="R159"/>
    </row>
    <row r="160" spans="1:27" ht="22.5" customHeight="1" x14ac:dyDescent="0.25">
      <c r="A160" s="9"/>
      <c r="B160" t="s">
        <v>17</v>
      </c>
      <c r="L160"/>
      <c r="M160"/>
      <c r="N160"/>
      <c r="O160"/>
      <c r="P160"/>
      <c r="Q160"/>
      <c r="R160"/>
    </row>
    <row r="161" spans="2:18" ht="21" customHeight="1" x14ac:dyDescent="0.25">
      <c r="B161" t="s">
        <v>18</v>
      </c>
      <c r="L161"/>
      <c r="M161"/>
      <c r="N161"/>
      <c r="O161"/>
      <c r="P161"/>
      <c r="Q161"/>
      <c r="R161"/>
    </row>
    <row r="162" spans="2:18" x14ac:dyDescent="0.25">
      <c r="L162"/>
      <c r="M162"/>
      <c r="N162"/>
      <c r="O162"/>
      <c r="P162"/>
      <c r="Q162"/>
      <c r="R162"/>
    </row>
    <row r="163" spans="2:18" x14ac:dyDescent="0.25">
      <c r="L163"/>
      <c r="M163"/>
      <c r="N163"/>
      <c r="O163"/>
      <c r="P163"/>
      <c r="Q163"/>
      <c r="R163"/>
    </row>
    <row r="164" spans="2:18" x14ac:dyDescent="0.25">
      <c r="L164"/>
      <c r="M164"/>
      <c r="N164"/>
      <c r="O164"/>
      <c r="P164"/>
      <c r="Q164"/>
      <c r="R164"/>
    </row>
    <row r="165" spans="2:18" x14ac:dyDescent="0.25">
      <c r="L165"/>
      <c r="M165"/>
      <c r="N165"/>
      <c r="O165"/>
      <c r="P165"/>
      <c r="Q165"/>
      <c r="R165"/>
    </row>
    <row r="166" spans="2:18" x14ac:dyDescent="0.25">
      <c r="L166"/>
      <c r="M166"/>
      <c r="N166"/>
      <c r="O166"/>
      <c r="P166"/>
      <c r="Q166"/>
      <c r="R166"/>
    </row>
    <row r="167" spans="2:18" x14ac:dyDescent="0.25">
      <c r="L167"/>
      <c r="M167"/>
      <c r="N167"/>
      <c r="O167"/>
      <c r="P167"/>
      <c r="Q167"/>
      <c r="R167"/>
    </row>
    <row r="168" spans="2:18" x14ac:dyDescent="0.25">
      <c r="L168"/>
      <c r="M168"/>
      <c r="N168"/>
      <c r="O168"/>
      <c r="P168"/>
      <c r="Q168"/>
      <c r="R168"/>
    </row>
    <row r="169" spans="2:18" x14ac:dyDescent="0.25">
      <c r="L169"/>
      <c r="M169"/>
      <c r="N169"/>
      <c r="O169"/>
      <c r="P169"/>
      <c r="Q169"/>
      <c r="R169"/>
    </row>
    <row r="170" spans="2:18" x14ac:dyDescent="0.25">
      <c r="L170"/>
      <c r="M170"/>
      <c r="N170"/>
      <c r="O170"/>
      <c r="P170"/>
      <c r="Q170"/>
      <c r="R170"/>
    </row>
    <row r="171" spans="2:18" x14ac:dyDescent="0.25">
      <c r="L171"/>
      <c r="M171"/>
      <c r="N171"/>
      <c r="O171"/>
      <c r="P171"/>
      <c r="Q171"/>
      <c r="R171"/>
    </row>
    <row r="172" spans="2:18" x14ac:dyDescent="0.25">
      <c r="L172"/>
      <c r="M172"/>
      <c r="N172"/>
      <c r="O172"/>
      <c r="P172"/>
      <c r="Q172"/>
      <c r="R172"/>
    </row>
    <row r="173" spans="2:18" x14ac:dyDescent="0.25">
      <c r="L173"/>
      <c r="M173"/>
      <c r="N173"/>
      <c r="O173"/>
      <c r="P173"/>
      <c r="Q173"/>
      <c r="R173"/>
    </row>
    <row r="174" spans="2:18" x14ac:dyDescent="0.25">
      <c r="L174"/>
      <c r="M174"/>
      <c r="N174"/>
      <c r="O174"/>
      <c r="P174"/>
      <c r="Q174"/>
      <c r="R174"/>
    </row>
    <row r="175" spans="2:18" x14ac:dyDescent="0.25">
      <c r="L175"/>
      <c r="M175"/>
      <c r="N175"/>
      <c r="O175"/>
      <c r="P175"/>
      <c r="Q175"/>
      <c r="R175"/>
    </row>
    <row r="176" spans="2:18" x14ac:dyDescent="0.25">
      <c r="L176"/>
      <c r="M176"/>
      <c r="N176"/>
      <c r="O176"/>
      <c r="P176"/>
      <c r="Q176"/>
      <c r="R176"/>
    </row>
    <row r="177" spans="12:18" x14ac:dyDescent="0.25">
      <c r="L177"/>
      <c r="M177"/>
      <c r="N177"/>
      <c r="O177"/>
      <c r="P177"/>
      <c r="Q177"/>
      <c r="R177"/>
    </row>
    <row r="178" spans="12:18" x14ac:dyDescent="0.25">
      <c r="L178"/>
      <c r="M178"/>
      <c r="N178"/>
      <c r="O178"/>
      <c r="P178"/>
      <c r="Q178"/>
      <c r="R178"/>
    </row>
    <row r="179" spans="12:18" x14ac:dyDescent="0.25">
      <c r="L179"/>
      <c r="M179"/>
      <c r="N179"/>
      <c r="O179"/>
      <c r="P179"/>
      <c r="Q179"/>
      <c r="R179"/>
    </row>
    <row r="180" spans="12:18" x14ac:dyDescent="0.25">
      <c r="L180"/>
      <c r="M180"/>
      <c r="N180"/>
      <c r="O180"/>
      <c r="P180"/>
      <c r="Q180"/>
      <c r="R180"/>
    </row>
    <row r="181" spans="12:18" x14ac:dyDescent="0.25">
      <c r="L181"/>
      <c r="M181"/>
      <c r="N181"/>
      <c r="O181"/>
      <c r="P181"/>
      <c r="Q181"/>
      <c r="R181"/>
    </row>
    <row r="182" spans="12:18" x14ac:dyDescent="0.25">
      <c r="L182"/>
      <c r="M182"/>
      <c r="N182"/>
      <c r="O182"/>
      <c r="P182"/>
      <c r="Q182"/>
      <c r="R182"/>
    </row>
    <row r="183" spans="12:18" x14ac:dyDescent="0.25">
      <c r="L183"/>
      <c r="M183"/>
      <c r="N183"/>
      <c r="O183"/>
      <c r="P183"/>
      <c r="Q183"/>
      <c r="R183"/>
    </row>
    <row r="184" spans="12:18" x14ac:dyDescent="0.25">
      <c r="L184"/>
      <c r="M184"/>
      <c r="N184"/>
      <c r="O184"/>
      <c r="P184"/>
      <c r="Q184"/>
      <c r="R184"/>
    </row>
    <row r="185" spans="12:18" x14ac:dyDescent="0.25">
      <c r="L185"/>
      <c r="M185"/>
      <c r="N185"/>
      <c r="O185"/>
      <c r="P185"/>
      <c r="Q185"/>
      <c r="R185"/>
    </row>
    <row r="186" spans="12:18" x14ac:dyDescent="0.25">
      <c r="L186"/>
      <c r="M186"/>
      <c r="N186"/>
      <c r="O186"/>
      <c r="P186"/>
      <c r="Q186"/>
      <c r="R186"/>
    </row>
    <row r="187" spans="12:18" x14ac:dyDescent="0.25">
      <c r="L187"/>
      <c r="M187"/>
      <c r="N187"/>
      <c r="O187"/>
      <c r="P187"/>
      <c r="Q187"/>
      <c r="R187"/>
    </row>
    <row r="188" spans="12:18" x14ac:dyDescent="0.25">
      <c r="L188"/>
      <c r="M188"/>
      <c r="N188"/>
      <c r="O188"/>
      <c r="P188"/>
      <c r="Q188"/>
      <c r="R188"/>
    </row>
    <row r="189" spans="12:18" x14ac:dyDescent="0.25">
      <c r="L189"/>
      <c r="M189"/>
      <c r="N189"/>
      <c r="O189"/>
      <c r="P189"/>
      <c r="Q189"/>
      <c r="R189"/>
    </row>
    <row r="190" spans="12:18" x14ac:dyDescent="0.25">
      <c r="L190"/>
      <c r="M190"/>
      <c r="N190"/>
      <c r="O190"/>
      <c r="P190"/>
      <c r="Q190"/>
      <c r="R190"/>
    </row>
    <row r="191" spans="12:18" x14ac:dyDescent="0.25">
      <c r="L191"/>
      <c r="M191"/>
      <c r="N191"/>
      <c r="O191"/>
      <c r="P191"/>
      <c r="Q191"/>
      <c r="R191"/>
    </row>
    <row r="192" spans="12:18" x14ac:dyDescent="0.25">
      <c r="L192"/>
      <c r="M192"/>
      <c r="N192"/>
      <c r="O192"/>
      <c r="P192"/>
      <c r="Q192"/>
      <c r="R192"/>
    </row>
    <row r="193" spans="2:18" x14ac:dyDescent="0.25">
      <c r="L193"/>
      <c r="M193"/>
      <c r="N193"/>
      <c r="O193"/>
      <c r="P193"/>
      <c r="Q193"/>
      <c r="R193"/>
    </row>
    <row r="194" spans="2:18" x14ac:dyDescent="0.25">
      <c r="L194"/>
      <c r="M194"/>
      <c r="N194"/>
      <c r="O194"/>
      <c r="P194"/>
      <c r="Q194"/>
      <c r="R194"/>
    </row>
    <row r="195" spans="2:18" x14ac:dyDescent="0.25">
      <c r="L195"/>
      <c r="M195"/>
      <c r="N195"/>
      <c r="O195"/>
      <c r="P195"/>
      <c r="Q195"/>
      <c r="R195"/>
    </row>
    <row r="196" spans="2:18" x14ac:dyDescent="0.25">
      <c r="L196"/>
      <c r="M196"/>
      <c r="N196"/>
      <c r="O196"/>
      <c r="P196"/>
      <c r="Q196"/>
      <c r="R196"/>
    </row>
    <row r="197" spans="2:18" x14ac:dyDescent="0.25">
      <c r="L197"/>
      <c r="M197"/>
      <c r="N197"/>
      <c r="O197"/>
      <c r="P197"/>
      <c r="Q197"/>
      <c r="R197"/>
    </row>
    <row r="198" spans="2:18" x14ac:dyDescent="0.25">
      <c r="L198"/>
      <c r="M198"/>
      <c r="N198"/>
      <c r="O198"/>
      <c r="P198"/>
      <c r="Q198"/>
      <c r="R198"/>
    </row>
    <row r="199" spans="2:18" x14ac:dyDescent="0.25">
      <c r="L199"/>
      <c r="M199"/>
      <c r="N199"/>
      <c r="O199"/>
      <c r="P199"/>
      <c r="Q199"/>
      <c r="R199"/>
    </row>
    <row r="200" spans="2:18" x14ac:dyDescent="0.25">
      <c r="B200" s="8"/>
      <c r="L200"/>
      <c r="M200"/>
      <c r="N200"/>
      <c r="O200"/>
      <c r="P200"/>
      <c r="Q200"/>
      <c r="R200"/>
    </row>
    <row r="201" spans="2:18" x14ac:dyDescent="0.25">
      <c r="B201" s="10"/>
      <c r="L201"/>
      <c r="M201"/>
      <c r="N201"/>
      <c r="O201"/>
      <c r="P201"/>
      <c r="Q201"/>
      <c r="R201"/>
    </row>
    <row r="202" spans="2:18" x14ac:dyDescent="0.25">
      <c r="B202" s="10"/>
      <c r="L202"/>
      <c r="M202"/>
      <c r="N202"/>
      <c r="O202"/>
      <c r="P202"/>
      <c r="Q202"/>
      <c r="R202"/>
    </row>
    <row r="203" spans="2:18" x14ac:dyDescent="0.25">
      <c r="B203" s="11"/>
      <c r="L203"/>
      <c r="M203"/>
      <c r="N203"/>
      <c r="O203"/>
      <c r="P203"/>
      <c r="Q203"/>
      <c r="R203"/>
    </row>
    <row r="204" spans="2:18" x14ac:dyDescent="0.25">
      <c r="B204" s="10"/>
      <c r="P204"/>
      <c r="Q204"/>
      <c r="R204"/>
    </row>
    <row r="205" spans="2:18" x14ac:dyDescent="0.25">
      <c r="P205"/>
      <c r="Q205"/>
      <c r="R205"/>
    </row>
    <row r="206" spans="2:18" x14ac:dyDescent="0.25">
      <c r="P206"/>
      <c r="Q206"/>
      <c r="R206"/>
    </row>
    <row r="207" spans="2:18" x14ac:dyDescent="0.25">
      <c r="P207"/>
      <c r="Q207"/>
      <c r="R207"/>
    </row>
    <row r="208" spans="2:18" x14ac:dyDescent="0.25">
      <c r="P208"/>
      <c r="Q208"/>
      <c r="R208"/>
    </row>
    <row r="209" spans="16:18" x14ac:dyDescent="0.25">
      <c r="P209"/>
      <c r="Q209"/>
      <c r="R209"/>
    </row>
    <row r="210" spans="16:18" x14ac:dyDescent="0.25">
      <c r="P210"/>
      <c r="Q210"/>
      <c r="R210"/>
    </row>
    <row r="211" spans="16:18" x14ac:dyDescent="0.25">
      <c r="P211"/>
      <c r="Q211"/>
      <c r="R211"/>
    </row>
    <row r="212" spans="16:18" x14ac:dyDescent="0.25">
      <c r="P212"/>
      <c r="Q212"/>
      <c r="R212"/>
    </row>
    <row r="213" spans="16:18" x14ac:dyDescent="0.25">
      <c r="P213"/>
      <c r="Q213"/>
      <c r="R213"/>
    </row>
    <row r="214" spans="16:18" x14ac:dyDescent="0.25">
      <c r="P214"/>
      <c r="Q214"/>
      <c r="R214"/>
    </row>
    <row r="215" spans="16:18" x14ac:dyDescent="0.25">
      <c r="P215"/>
      <c r="Q215"/>
      <c r="R215"/>
    </row>
    <row r="216" spans="16:18" x14ac:dyDescent="0.25">
      <c r="P216"/>
      <c r="Q216"/>
      <c r="R216"/>
    </row>
    <row r="217" spans="16:18" x14ac:dyDescent="0.25">
      <c r="P217"/>
      <c r="Q217"/>
      <c r="R217"/>
    </row>
    <row r="218" spans="16:18" x14ac:dyDescent="0.25">
      <c r="P218"/>
      <c r="Q218"/>
      <c r="R218"/>
    </row>
    <row r="219" spans="16:18" x14ac:dyDescent="0.25">
      <c r="P219"/>
      <c r="Q219"/>
      <c r="R219"/>
    </row>
    <row r="220" spans="16:18" x14ac:dyDescent="0.25">
      <c r="P220"/>
      <c r="Q220"/>
      <c r="R220"/>
    </row>
    <row r="221" spans="16:18" x14ac:dyDescent="0.25">
      <c r="P221"/>
      <c r="Q221"/>
      <c r="R221"/>
    </row>
    <row r="222" spans="16:18" x14ac:dyDescent="0.25">
      <c r="P222"/>
      <c r="Q222"/>
      <c r="R222"/>
    </row>
    <row r="223" spans="16:18" x14ac:dyDescent="0.25">
      <c r="P223"/>
      <c r="Q223"/>
      <c r="R223"/>
    </row>
    <row r="224" spans="16:18" x14ac:dyDescent="0.25">
      <c r="P224"/>
      <c r="Q224"/>
      <c r="R224"/>
    </row>
    <row r="225" spans="16:18" x14ac:dyDescent="0.25">
      <c r="P225"/>
      <c r="Q225"/>
      <c r="R225"/>
    </row>
    <row r="226" spans="16:18" x14ac:dyDescent="0.25">
      <c r="P226"/>
      <c r="Q226"/>
      <c r="R226"/>
    </row>
    <row r="227" spans="16:18" x14ac:dyDescent="0.25">
      <c r="P227"/>
      <c r="Q227"/>
      <c r="R227"/>
    </row>
  </sheetData>
  <mergeCells count="41">
    <mergeCell ref="Y4:Y5"/>
    <mergeCell ref="Z4:AA4"/>
    <mergeCell ref="AB4:AC4"/>
    <mergeCell ref="U6:X6"/>
    <mergeCell ref="Z6:AC6"/>
    <mergeCell ref="W4:X4"/>
    <mergeCell ref="B157:H157"/>
    <mergeCell ref="T4:T5"/>
    <mergeCell ref="U4:V4"/>
    <mergeCell ref="A148:B148"/>
    <mergeCell ref="A93:B93"/>
    <mergeCell ref="A90:B90"/>
    <mergeCell ref="A130:B130"/>
    <mergeCell ref="A143:B143"/>
    <mergeCell ref="A140:B140"/>
    <mergeCell ref="A120:B120"/>
    <mergeCell ref="A72:B72"/>
    <mergeCell ref="A96:B96"/>
    <mergeCell ref="A36:B36"/>
    <mergeCell ref="A73:B73"/>
    <mergeCell ref="A70:B70"/>
    <mergeCell ref="A69:B69"/>
    <mergeCell ref="A28:B28"/>
    <mergeCell ref="A29:B29"/>
    <mergeCell ref="A35:B35"/>
    <mergeCell ref="A31:B31"/>
    <mergeCell ref="A32:B32"/>
    <mergeCell ref="A2:V2"/>
    <mergeCell ref="R4:S4"/>
    <mergeCell ref="J4:O4"/>
    <mergeCell ref="A25:B25"/>
    <mergeCell ref="A26:B26"/>
    <mergeCell ref="I4:I5"/>
    <mergeCell ref="A8:B8"/>
    <mergeCell ref="D4:E4"/>
    <mergeCell ref="A9:B9"/>
    <mergeCell ref="F4:G4"/>
    <mergeCell ref="A7:B7"/>
    <mergeCell ref="A4:A5"/>
    <mergeCell ref="B4:B5"/>
    <mergeCell ref="C4:C5"/>
  </mergeCells>
  <pageMargins left="0.70866141732283472" right="0" top="0" bottom="0.74803149606299213" header="0.31496062992125984" footer="0.31496062992125984"/>
  <pageSetup paperSize="8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</dc:creator>
  <cp:lastModifiedBy>Aliye</cp:lastModifiedBy>
  <cp:lastPrinted>2026-08-19T06:38:28Z</cp:lastPrinted>
  <dcterms:created xsi:type="dcterms:W3CDTF">2022-03-16T11:55:41Z</dcterms:created>
  <dcterms:modified xsi:type="dcterms:W3CDTF">2026-08-20T07:40:18Z</dcterms:modified>
</cp:coreProperties>
</file>