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<sst xmlns="http://schemas.openxmlformats.org/spreadsheetml/2006/main" count="2729" uniqueCount="2080">
  <si>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</si>
  <si>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</si>
  <si>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</si>
  <si>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</si>
  <si>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</si>
  <si>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</si>
  <si>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</si>
  <si>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</si>
  <si>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</si>
  <si>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</si>
  <si>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</si>
  <si>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</si>
  <si>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</si>
  <si>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</si>
  <si>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</si>
  <si>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</si>
  <si>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</si>
  <si>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</si>
  <si>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</si>
  <si>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</si>
  <si>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</si>
  <si>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</si>
  <si>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</si>
  <si>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</si>
  <si>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</si>
  <si>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</si>
  <si>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</si>
  <si>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</si>
  <si>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</si>
  <si>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</si>
  <si>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</si>
  <si>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</si>
  <si>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</si>
  <si>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</si>
  <si>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</si>
  <si>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</si>
  <si>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</si>
  <si>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</si>
  <si>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</si>
  <si>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</si>
  <si>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</si>
  <si>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</si>
  <si>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</si>
  <si>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</si>
  <si>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</si>
  <si>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</si>
  <si>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</si>
  <si>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</si>
  <si>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</si>
  <si>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</si>
  <si>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</si>
  <si>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</si>
  <si>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</si>
  <si>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</si>
  <si>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</si>
  <si>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</si>
  <si>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</si>
  <si>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</si>
  <si>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</si>
  <si>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</si>
  <si>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</si>
  <si>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</si>
  <si>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</si>
  <si>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</si>
  <si>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</si>
  <si>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</si>
  <si>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</si>
  <si>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</si>
  <si>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</si>
  <si>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</si>
  <si>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</si>
  <si>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</si>
  <si>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</si>
  <si>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</si>
  <si>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</si>
  <si>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</si>
  <si>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</si>
  <si>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</si>
  <si>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</si>
  <si>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</si>
  <si>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</si>
  <si>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</si>
  <si>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</si>
  <si>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</si>
  <si>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</si>
  <si>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</si>
  <si>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</si>
  <si>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</si>
  <si>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</si>
  <si>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</si>
  <si>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</si>
  <si>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</si>
  <si>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</si>
  <si>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</si>
  <si>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</si>
  <si>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</si>
  <si>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</si>
  <si>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</si>
  <si>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</si>
  <si>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</si>
  <si>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</si>
  <si>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</si>
  <si>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</si>
  <si>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</si>
  <si>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</si>
  <si>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</si>
  <si>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</si>
  <si>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</si>
  <si>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</si>
  <si>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</si>
  <si>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</si>
  <si>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</si>
  <si>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</si>
  <si>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</si>
  <si>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</si>
  <si>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</si>
  <si>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</si>
  <si>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</si>
  <si>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</si>
  <si>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</si>
  <si>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</si>
  <si>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</si>
  <si>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</si>
  <si>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</si>
  <si>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</si>
  <si>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</si>
  <si>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</si>
  <si>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</si>
  <si>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</si>
  <si>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</si>
  <si>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</si>
  <si>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</si>
  <si>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</si>
  <si>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</si>
  <si>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</si>
  <si>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</si>
  <si>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</si>
  <si>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</si>
  <si>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</si>
  <si>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</si>
  <si>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</si>
  <si>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</si>
  <si>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</si>
  <si>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</si>
  <si>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</si>
  <si>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</si>
  <si>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</si>
  <si>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</si>
  <si>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</si>
  <si>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</si>
  <si>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</si>
  <si>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</si>
  <si>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</si>
  <si>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</si>
  <si>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</si>
  <si>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</si>
  <si>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</si>
  <si>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</si>
  <si>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</si>
  <si>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</si>
  <si>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</si>
  <si>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</si>
  <si>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</si>
  <si>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</si>
  <si>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</si>
  <si>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</si>
  <si>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</si>
  <si>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</si>
  <si>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</si>
  <si>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</si>
  <si>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</si>
  <si>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</si>
  <si>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</si>
  <si>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</si>
  <si>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</si>
  <si>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</si>
  <si>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</si>
  <si>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</si>
  <si>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</si>
  <si>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</si>
  <si>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</si>
  <si>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</si>
  <si>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</si>
  <si>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</si>
  <si>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</si>
  <si>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</si>
  <si>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</si>
  <si>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</si>
  <si>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</si>
  <si>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</si>
  <si>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</si>
  <si>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</si>
  <si>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</si>
  <si>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</si>
  <si>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</si>
  <si>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</si>
  <si>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</si>
  <si>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</si>
  <si>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</si>
  <si>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</si>
  <si>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</si>
  <si>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</si>
  <si>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</si>
  <si>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</si>
  <si>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</si>
  <si>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</si>
  <si>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</si>
  <si>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</si>
  <si>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</si>
  <si>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</si>
  <si>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</si>
  <si>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</si>
  <si>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</si>
  <si>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</si>
  <si>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</si>
  <si>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</si>
  <si>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</si>
  <si>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</si>
  <si>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</si>
  <si>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</si>
  <si>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</si>
  <si>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</si>
  <si>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</si>
  <si>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</si>
  <si>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</si>
  <si>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</si>
  <si>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</si>
  <si>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</si>
  <si>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</si>
  <si>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</si>
  <si>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</si>
  <si>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</si>
  <si>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</si>
  <si>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</si>
  <si>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</si>
  <si>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</si>
  <si>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</si>
  <si>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</si>
  <si>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</si>
  <si>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</si>
  <si>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</si>
  <si>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</si>
  <si>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</si>
  <si>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</si>
  <si>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</si>
  <si>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</si>
  <si>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</si>
  <si>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</si>
  <si>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</si>
  <si>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</si>
  <si>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</si>
  <si>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</si>
  <si>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</si>
  <si>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</si>
  <si>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</si>
  <si>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</si>
  <si>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</si>
  <si>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</si>
  <si>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</si>
  <si>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</si>
  <si>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</si>
  <si>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</si>
  <si>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</si>
  <si>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</si>
  <si>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</si>
  <si>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</si>
  <si>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</si>
  <si>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</si>
  <si>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</si>
  <si>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</si>
  <si>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</si>
  <si>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</si>
  <si>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</si>
  <si>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</si>
  <si>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</si>
  <si>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</si>
  <si>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</si>
  <si>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</si>
  <si>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</si>
  <si>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</si>
  <si>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</si>
  <si>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</si>
  <si>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</si>
  <si>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</si>
  <si>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</si>
  <si>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</si>
  <si>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</si>
  <si>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</si>
  <si>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</si>
  <si>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</si>
  <si>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</si>
  <si>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</si>
  <si>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</si>
  <si>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</si>
  <si>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</si>
  <si>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</si>
  <si>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</si>
  <si>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</si>
  <si>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</si>
  <si>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</si>
  <si>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</si>
  <si>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</si>
  <si>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</si>
  <si>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</si>
  <si>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</si>
  <si>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</si>
  <si>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</si>
  <si>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</si>
  <si>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</si>
  <si>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</si>
  <si>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</si>
  <si>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</si>
  <si>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</si>
  <si>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</si>
  <si>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</si>
  <si>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</si>
  <si>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</si>
  <si>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</si>
  <si>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</si>
  <si>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</si>
  <si>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</si>
  <si>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</si>
  <si>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</si>
  <si>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</si>
  <si>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</si>
  <si>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</si>
  <si>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</si>
  <si>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</si>
  <si>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</si>
  <si>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</si>
  <si>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</si>
  <si>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</si>
  <si>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</si>
  <si>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</si>
  <si>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</si>
  <si>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</si>
  <si>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</si>
  <si>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</si>
  <si>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</si>
  <si>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</si>
  <si>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</si>
  <si>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</si>
  <si>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</si>
  <si>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</si>
  <si>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</si>
  <si>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</si>
  <si>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</si>
  <si>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</si>
  <si>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</si>
  <si>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</si>
  <si>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</si>
  <si>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</si>
  <si>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</si>
  <si>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</si>
  <si>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</si>
  <si>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</si>
  <si>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</si>
  <si>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</si>
  <si>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</si>
  <si>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</si>
  <si>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</si>
  <si>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</si>
  <si>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</si>
  <si>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</si>
  <si>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</si>
  <si>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</si>
  <si>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</si>
  <si>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</si>
  <si>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</si>
  <si>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</si>
  <si>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</si>
  <si>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</si>
  <si>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</si>
  <si>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</si>
  <si>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</si>
  <si>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</si>
  <si>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</si>
  <si>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</si>
  <si>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</si>
  <si>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</si>
  <si>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</si>
  <si>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</si>
  <si>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</si>
  <si>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</si>
  <si>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</si>
  <si>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</si>
  <si>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</si>
  <si>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</si>
  <si>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</si>
  <si>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</si>
  <si>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</si>
  <si>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</si>
  <si>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</si>
  <si>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</si>
  <si>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</si>
  <si>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</si>
  <si>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</si>
  <si>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</si>
  <si>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</si>
  <si>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</si>
  <si>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</si>
  <si>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</si>
  <si>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</si>
  <si>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</si>
  <si>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</si>
  <si>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</si>
  <si>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</si>
  <si>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</si>
  <si>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</si>
  <si>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</si>
  <si>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</si>
  <si>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</si>
  <si>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</si>
  <si>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</si>
  <si>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</si>
  <si>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</si>
  <si>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</si>
  <si>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</si>
  <si>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</si>
  <si>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</si>
  <si>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</si>
  <si>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</si>
  <si>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</si>
  <si>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</si>
  <si>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</si>
  <si>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</si>
  <si>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</si>
  <si>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</si>
  <si>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</si>
  <si>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</si>
  <si>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</si>
  <si>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</si>
  <si>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</si>
  <si>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</si>
  <si>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</si>
  <si>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print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</si>
  <si>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</si>
  <si>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</si>
  <si>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</si>
  <si>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</si>
  <si>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</si>
  <si>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</si>
  <si>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</si>
  <si>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</si>
  <si>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</si>
  <si>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</si>
  <si>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</si>
  <si>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</si>
  <si>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</si>
  <si>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</si>
  <si>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</si>
  <si>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</si>
  <si>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</si>
  <si>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</si>
  <si>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</si>
  <si>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</si>
  <si>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</si>
  <si>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</si>
  <si>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</si>
  <si>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</si>
  <si>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</si>
  <si>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</si>
  <si>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</si>
  <si>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</si>
  <si>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</si>
  <si>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</si>
  <si>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</si>
  <si>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</si>
  <si>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</si>
  <si>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</si>
  <si>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</si>
  <si>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</si>
  <si>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</si>
  <si>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</si>
  <si>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</si>
  <si>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</si>
  <si>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</si>
  <si>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</si>
  <si>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</si>
  <si>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</si>
  <si>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</si>
  <si>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</si>
  <si>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</si>
  <si>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</si>
  <si>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</si>
  <si>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</si>
  <si>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</si>
  <si>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</si>
  <si>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</si>
  <si>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</si>
  <si>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</si>
  <si>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</si>
  <si>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</si>
  <si>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</si>
  <si>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</si>
  <si>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</si>
  <si>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</si>
  <si>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</si>
  <si>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</si>
  <si>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</si>
  <si>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</si>
  <si>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</si>
  <si>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</si>
  <si>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</si>
  <si>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</si>
  <si>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</si>
  <si>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</si>
  <si>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</si>
  <si>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</si>
  <si>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</si>
  <si>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</si>
  <si>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</si>
  <si>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</si>
  <si>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</si>
  <si>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</si>
  <si>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</si>
  <si>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</si>
  <si>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</si>
  <si>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</si>
  <si>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</si>
  <si>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</si>
  <si>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</si>
  <si>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</si>
  <si>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</si>
  <si>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</si>
  <si>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</si>
  <si>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</si>
  <si>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</si>
  <si>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</si>
  <si>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</si>
  <si>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</si>
  <si>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</si>
  <si>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</si>
  <si>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</si>
  <si>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</si>
  <si>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</si>
  <si>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</si>
  <si>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</si>
  <si>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</si>
  <si>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</si>
  <si>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</si>
  <si>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</si>
  <si>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</si>
  <si>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</si>
  <si>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</si>
  <si>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</si>
  <si>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</si>
  <si>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</si>
  <si>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</si>
  <si>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</si>
  <si>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</si>
  <si>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</si>
  <si>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</si>
  <si>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</si>
  <si>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</si>
  <si>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</si>
  <si>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</si>
  <si>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</si>
  <si>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</si>
  <si>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</si>
  <si>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</si>
  <si>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</si>
  <si>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</si>
  <si>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</si>
  <si>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</si>
  <si>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</si>
  <si>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</si>
  <si>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</si>
  <si>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</si>
  <si>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</si>
  <si>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</si>
  <si>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</si>
  <si>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</si>
  <si>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</si>
  <si>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</si>
  <si>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</si>
  <si>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</si>
  <si>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</si>
  <si>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</si>
  <si>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</si>
  <si>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</si>
  <si>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</si>
  <si>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</si>
  <si>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</si>
  <si>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</si>
  <si>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</si>
  <si>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</si>
  <si>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</si>
  <si>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</si>
  <si>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</si>
  <si>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</si>
  <si>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</si>
  <si>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</si>
  <si>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</si>
  <si>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</si>
  <si>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</si>
  <si>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</si>
  <si>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</si>
  <si>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</si>
  <si>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</si>
  <si>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</si>
  <si>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</si>
  <si>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</si>
  <si>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</si>
  <si>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</si>
  <si>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</si>
  <si>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</si>
  <si>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</si>
  <si>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</si>
  <si>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</si>
  <si>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</si>
  <si>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</si>
  <si>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</si>
  <si>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</si>
  <si>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</si>
  <si>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</si>
  <si>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</si>
  <si>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</si>
  <si>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</si>
  <si>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</si>
  <si>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</si>
  <si>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</si>
  <si>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</si>
  <si>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</si>
  <si>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</si>
  <si>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</si>
  <si>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</si>
  <si>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</si>
  <si>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</si>
  <si>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</si>
  <si>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</si>
  <si>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</si>
  <si>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</si>
  <si>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</si>
  <si>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</si>
  <si>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</si>
  <si>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</si>
  <si>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</si>
  <si>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</si>
  <si>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</si>
  <si>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</si>
  <si>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</si>
  <si>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</si>
  <si>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</si>
  <si>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</si>
  <si>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</si>
  <si>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</si>
  <si>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</si>
  <si>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</si>
  <si>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</si>
  <si>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</si>
  <si>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</si>
  <si>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</si>
  <si>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</si>
  <si>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</si>
  <si>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</si>
  <si>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</si>
  <si>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</si>
  <si>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</si>
  <si>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</si>
  <si>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</si>
  <si>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</si>
  <si>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</si>
  <si>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</si>
  <si>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</si>
  <si>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</si>
  <si>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</si>
  <si>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</si>
  <si>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</si>
  <si>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</si>
  <si>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</si>
  <si>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</si>
  <si>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</si>
  <si>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</si>
  <si>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</si>
  <si>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</si>
  <si>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</si>
  <si>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</si>
  <si>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</si>
  <si>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</si>
  <si>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</si>
  <si>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</si>
  <si>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</si>
  <si>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</si>
  <si>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</si>
  <si>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</si>
  <si>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</si>
  <si>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</si>
  <si>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</si>
  <si>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</si>
  <si>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</si>
  <si>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</si>
  <si>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</si>
  <si>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</si>
  <si>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</si>
  <si>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</si>
  <si>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</si>
  <si>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</si>
  <si>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</si>
  <si>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</si>
  <si>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</si>
  <si>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</si>
  <si>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</si>
  <si>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</si>
  <si>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</si>
  <si>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</si>
  <si>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</si>
  <si>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</si>
  <si>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</si>
  <si>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</si>
  <si>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</si>
  <si>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</si>
  <si>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</si>
  <si>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</si>
  <si>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</si>
  <si>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</si>
  <si>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</si>
  <si>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</si>
  <si>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</si>
  <si>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</si>
  <si>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</si>
  <si>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</si>
  <si>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</si>
  <si>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</si>
  <si>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</si>
  <si>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</si>
  <si>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</si>
  <si>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</si>
  <si>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</si>
  <si>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</si>
  <si>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</si>
  <si>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</si>
  <si>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</si>
  <si>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</si>
  <si>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</si>
  <si>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</si>
  <si>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</si>
  <si>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</si>
  <si>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</si>
  <si>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</si>
  <si>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</si>
  <si>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</si>
  <si>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</si>
  <si>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</si>
  <si>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</si>
  <si>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</si>
  <si>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</si>
  <si>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</si>
  <si>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</si>
  <si>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</si>
  <si>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</si>
  <si>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</si>
  <si>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</si>
  <si>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</si>
  <si>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</si>
  <si>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</si>
  <si>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</si>
  <si>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</si>
  <si>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</si>
  <si>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</si>
  <si>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</si>
  <si>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</si>
  <si>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</si>
  <si>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</si>
  <si>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</si>
  <si>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</si>
  <si>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</si>
  <si>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</si>
  <si>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</si>
  <si>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</si>
  <si>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</si>
  <si>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</si>
  <si>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</si>
  <si>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</si>
  <si>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</si>
  <si>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</si>
  <si>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</si>
  <si>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</si>
  <si>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</si>
  <si>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</si>
  <si>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</si>
  <si>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</si>
  <si>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</si>
  <si>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</si>
  <si>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</si>
  <si>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</si>
  <si>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</si>
  <si>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</si>
  <si>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</si>
  <si>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</si>
  <si>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</si>
  <si>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</si>
  <si>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</si>
  <si>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</si>
  <si>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</si>
  <si>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</si>
  <si>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</si>
  <si>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</si>
  <si>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</si>
  <si>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</si>
  <si>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</si>
  <si>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</si>
  <si>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</si>
  <si>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</si>
  <si>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</si>
  <si>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</si>
  <si>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</si>
  <si>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</si>
  <si>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</si>
  <si>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</si>
  <si>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</si>
  <si>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</si>
  <si>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</si>
  <si>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</si>
  <si>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</si>
  <si>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</si>
  <si>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</si>
  <si>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</si>
  <si>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</si>
  <si>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</si>
  <si>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</si>
  <si>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</si>
  <si>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</si>
  <si>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</si>
  <si>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</si>
  <si>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</si>
  <si>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</si>
  <si>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</si>
  <si>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</si>
  <si>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</si>
  <si>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</si>
  <si>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</si>
  <si>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</si>
  <si>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</si>
  <si>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</si>
  <si>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</si>
  <si>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</si>
  <si>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</si>
  <si>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</si>
  <si>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</si>
  <si>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</si>
  <si>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</si>
  <si>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</si>
  <si>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</si>
  <si>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</si>
  <si>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</si>
  <si>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</si>
  <si>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</si>
  <si>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</si>
  <si>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</si>
  <si>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</si>
  <si>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</si>
  <si>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</si>
  <si>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</si>
  <si>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</si>
  <si>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</si>
  <si>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</si>
  <si>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</si>
  <si>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</si>
  <si>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</si>
  <si>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</si>
  <si>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</si>
  <si>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</si>
  <si>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</si>
  <si>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</si>
  <si>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</si>
  <si>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</si>
  <si>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</si>
  <si>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</si>
  <si>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</si>
  <si>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</si>
  <si>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</si>
  <si>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</si>
  <si>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</si>
  <si>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</si>
  <si>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</si>
  <si>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</si>
  <si>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</si>
  <si>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</si>
  <si>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</si>
  <si>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</si>
  <si>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</si>
  <si>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</si>
  <si>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</si>
  <si>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</si>
  <si>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</si>
  <si>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</si>
  <si>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</si>
  <si>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</si>
  <si>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</si>
  <si>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</si>
  <si>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</si>
  <si>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</si>
  <si>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</si>
  <si>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</si>
  <si>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</si>
  <si>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</si>
  <si>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</si>
  <si>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</si>
  <si>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</si>
  <si>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</si>
  <si>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</si>
  <si>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</si>
  <si>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</si>
  <si>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</si>
  <si>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</si>
  <si>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</si>
  <si>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</si>
  <si>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</si>
  <si>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</si>
  <si>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</si>
  <si>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</si>
  <si>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</si>
  <si>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</si>
  <si>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</si>
  <si>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</si>
  <si>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</si>
  <si>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</si>
  <si>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</si>
  <si>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</si>
  <si>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</si>
  <si>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</si>
  <si>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</si>
  <si>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</si>
  <si>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</si>
  <si>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</si>
  <si>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</si>
  <si>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</si>
  <si>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</si>
  <si>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</si>
  <si>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</si>
  <si>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</si>
  <si>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</si>
  <si>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</si>
  <si>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</si>
  <si>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</si>
  <si>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</si>
  <si>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</si>
  <si>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</si>
  <si>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</si>
  <si>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</si>
  <si>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</si>
  <si>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</si>
  <si>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</si>
  <si>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</si>
  <si>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</si>
  <si>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</si>
  <si>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</si>
  <si>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</si>
  <si>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</si>
  <si>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</si>
  <si>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</si>
  <si>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</si>
  <si>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</si>
  <si>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</si>
  <si>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</si>
  <si>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</si>
  <si>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</si>
  <si>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</si>
  <si>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</si>
  <si>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</si>
  <si>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</si>
  <si>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</si>
  <si>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</si>
  <si>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</si>
  <si>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</si>
  <si>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</si>
  <si>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</si>
  <si>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</si>
  <si>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</si>
  <si>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</si>
  <si>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</si>
  <si>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</si>
  <si>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</si>
  <si>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</si>
  <si>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</si>
  <si>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</si>
  <si>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</si>
  <si>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</si>
  <si>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</si>
  <si>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</si>
  <si>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</si>
  <si>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</si>
  <si>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</si>
  <si>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</si>
  <si>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</si>
  <si>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</si>
  <si>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</si>
  <si>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</si>
  <si>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</si>
  <si>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</si>
  <si>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</si>
  <si>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</si>
  <si>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</si>
  <si>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</si>
  <si>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</si>
  <si>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</si>
  <si>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</si>
  <si>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</si>
  <si>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</si>
  <si>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</si>
  <si>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</si>
  <si>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</si>
  <si>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</si>
  <si>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</si>
  <si>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</si>
  <si>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</si>
  <si>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</si>
  <si>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</si>
  <si>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</si>
  <si>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</si>
  <si>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</si>
  <si>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</si>
  <si>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</si>
  <si>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</si>
  <si>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</si>
  <si>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</si>
  <si>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</si>
  <si>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</si>
  <si>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</si>
  <si>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</si>
  <si>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</si>
  <si>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</si>
  <si>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</si>
  <si>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</si>
  <si>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</si>
  <si>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</si>
  <si>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</si>
  <si>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</si>
  <si>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</si>
  <si>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</si>
  <si>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</si>
  <si>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</si>
  <si>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</si>
  <si>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</si>
  <si>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</si>
  <si>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</si>
  <si>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</si>
  <si>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</si>
  <si>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</si>
  <si>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</si>
  <si>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</si>
  <si>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</si>
  <si>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</si>
  <si>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</si>
  <si>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</si>
  <si>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</si>
  <si>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</si>
  <si>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</si>
  <si>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</si>
  <si>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</si>
  <si>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</si>
  <si>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</si>
  <si>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</si>
  <si>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</si>
  <si>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</si>
  <si>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</si>
  <si>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</si>
  <si>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</si>
  <si>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</si>
  <si>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</si>
  <si>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</si>
  <si>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</si>
  <si>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</si>
  <si>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</si>
  <si>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</si>
  <si>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</si>
  <si>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</si>
  <si>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</si>
  <si>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</si>
  <si>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</si>
  <si>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</si>
  <si>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</si>
  <si>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</si>
  <si>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</si>
  <si>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</si>
  <si>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</si>
  <si>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</si>
  <si>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</si>
  <si>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</si>
  <si>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</si>
  <si>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</si>
  <si>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</si>
  <si>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</si>
  <si>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</si>
  <si>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</si>
  <si>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</si>
  <si>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</si>
  <si>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</si>
  <si>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</si>
  <si>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</si>
  <si>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</si>
  <si>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</si>
  <si>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</si>
  <si>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</si>
  <si>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</si>
  <si>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</si>
  <si>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</si>
  <si>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</si>
  <si>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</si>
  <si>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</si>
  <si>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</si>
  <si>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</si>
  <si>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</si>
  <si>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</si>
  <si>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</si>
  <si>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</si>
  <si>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</si>
  <si>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</si>
  <si>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</si>
  <si>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</si>
  <si>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</si>
  <si>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</si>
  <si>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</si>
  <si>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</si>
  <si>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</si>
  <si>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</si>
  <si>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</si>
  <si>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</si>
  <si>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</si>
  <si>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</si>
  <si>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</si>
  <si>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</si>
  <si>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</si>
  <si>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</si>
  <si>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</si>
  <si>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</si>
  <si>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</si>
  <si>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</si>
  <si>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</si>
  <si>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</si>
  <si>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</si>
  <si>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</si>
  <si>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</si>
  <si>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</si>
  <si>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</si>
  <si>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</si>
  <si>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</si>
  <si>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</si>
  <si>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</si>
  <si>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</si>
  <si>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</si>
  <si>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</si>
  <si>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</si>
  <si>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</si>
  <si>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</si>
  <si>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</si>
  <si>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</si>
  <si>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</si>
  <si>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</si>
  <si>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</si>
  <si>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</si>
  <si>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</si>
  <si>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</si>
  <si>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</si>
  <si>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</si>
  <si>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</si>
  <si>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</si>
  <si>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</si>
  <si>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</si>
  <si>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</si>
  <si>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</si>
  <si>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</si>
  <si>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</si>
  <si>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</si>
  <si>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</si>
  <si>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</si>
  <si>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</si>
  <si>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</si>
  <si>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</si>
  <si>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</si>
  <si>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</si>
  <si>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</si>
  <si>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</si>
  <si>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</si>
  <si>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</si>
  <si>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</si>
  <si>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</si>
  <si>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</si>
  <si>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</si>
  <si>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</si>
  <si>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</si>
  <si>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</si>
  <si>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</si>
  <si>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</si>
  <si>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</si>
  <si>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</si>
  <si>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</si>
  <si>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www.momchilgrad.bg</t>
  </si>
  <si>
    <t>Елена Вълчева</t>
  </si>
  <si>
    <t>14.07.2018</t>
  </si>
  <si>
    <t>Мерал Мехмед</t>
  </si>
  <si>
    <t>инж.Сунай Хасан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</si>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</sst>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4" borderId="0" applyNumberFormat="0" applyBorder="0" applyAlignment="0" applyProtection="0"/>
    <xf numFmtId="0" fontId="121" fillId="6" borderId="0" applyNumberFormat="0" applyBorder="0" applyAlignment="0" applyProtection="0"/>
    <xf numFmtId="0" fontId="121" fillId="3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6" borderId="0" applyNumberFormat="0" applyBorder="0" applyAlignment="0" applyProtection="0"/>
    <xf numFmtId="0" fontId="121" fillId="4" borderId="0" applyNumberFormat="0" applyBorder="0" applyAlignment="0" applyProtection="0"/>
    <xf numFmtId="0" fontId="122" fillId="6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8" borderId="0" applyNumberFormat="0" applyBorder="0" applyAlignment="0" applyProtection="0"/>
    <xf numFmtId="0" fontId="122" fillId="6" borderId="0" applyNumberFormat="0" applyBorder="0" applyAlignment="0" applyProtection="0"/>
    <xf numFmtId="0" fontId="122" fillId="3" borderId="0" applyNumberFormat="0" applyBorder="0" applyAlignment="0" applyProtection="0"/>
    <xf numFmtId="0" fontId="122" fillId="11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3" fillId="15" borderId="0" applyNumberFormat="0" applyBorder="0" applyAlignment="0" applyProtection="0"/>
    <xf numFmtId="0" fontId="124" fillId="16" borderId="1" applyNumberFormat="0" applyAlignment="0" applyProtection="0"/>
    <xf numFmtId="0" fontId="125" fillId="17" borderId="2" applyNumberFormat="0" applyAlignment="0" applyProtection="0"/>
    <xf numFmtId="0" fontId="126" fillId="0" borderId="0" applyNumberFormat="0" applyFill="0" applyBorder="0" applyAlignment="0" applyProtection="0"/>
    <xf numFmtId="0" fontId="128" fillId="6" borderId="0" applyNumberFormat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7" borderId="1" applyNumberFormat="0" applyAlignment="0" applyProtection="0"/>
    <xf numFmtId="0" fontId="135" fillId="0" borderId="6" applyNumberFormat="0" applyFill="0" applyAlignment="0" applyProtection="0"/>
    <xf numFmtId="0" fontId="136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7" fillId="0" borderId="0">
      <alignment/>
      <protection/>
    </xf>
    <xf numFmtId="0" fontId="1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38" fillId="16" borderId="8" applyNumberFormat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3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2" fillId="0" borderId="0" applyNumberFormat="0" applyFill="0" applyBorder="0" applyAlignment="0" applyProtection="0"/>
  </cellStyleXfs>
  <cellXfs count="1819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4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4" fontId="5" fillId="0" borderId="0" xfId="60" applyNumberFormat="1" applyFont="1" applyFill="1" applyProtection="1">
      <alignment/>
      <protection locked="0"/>
    </xf>
    <xf numFmtId="184" fontId="5" fillId="0" borderId="0" xfId="60" applyNumberFormat="1" applyFont="1" applyFill="1">
      <alignment/>
      <protection/>
    </xf>
    <xf numFmtId="184" fontId="5" fillId="0" borderId="0" xfId="60" applyNumberFormat="1" applyFont="1" applyFill="1" applyBorder="1">
      <alignment/>
      <protection/>
    </xf>
    <xf numFmtId="184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4" fontId="12" fillId="0" borderId="0" xfId="60" applyNumberFormat="1" applyFont="1" applyFill="1" applyBorder="1">
      <alignment/>
      <protection/>
    </xf>
    <xf numFmtId="184" fontId="12" fillId="0" borderId="0" xfId="60" applyNumberFormat="1" applyFont="1" applyFill="1" applyBorder="1" applyProtection="1">
      <alignment/>
      <protection locked="0"/>
    </xf>
    <xf numFmtId="184" fontId="12" fillId="0" borderId="0" xfId="60" applyNumberFormat="1" applyFont="1" applyFill="1">
      <alignment/>
      <protection/>
    </xf>
    <xf numFmtId="184" fontId="12" fillId="0" borderId="0" xfId="60" applyNumberFormat="1" applyFont="1" applyFill="1" applyProtection="1">
      <alignment/>
      <protection locked="0"/>
    </xf>
    <xf numFmtId="184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4" fontId="5" fillId="0" borderId="0" xfId="60" applyNumberFormat="1" applyFont="1" applyFill="1" applyBorder="1">
      <alignment/>
      <protection/>
    </xf>
    <xf numFmtId="184" fontId="5" fillId="0" borderId="0" xfId="60" applyNumberFormat="1" applyFont="1" applyFill="1" applyBorder="1" applyProtection="1">
      <alignment/>
      <protection locked="0"/>
    </xf>
    <xf numFmtId="184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8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8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1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5" fontId="8" fillId="4" borderId="12" xfId="52" applyNumberFormat="1" applyFont="1" applyFill="1" applyBorder="1" applyAlignment="1" applyProtection="1" quotePrefix="1">
      <alignment horizontal="center" vertical="center"/>
      <protection/>
    </xf>
    <xf numFmtId="185" fontId="141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horizontal="center" vertical="center"/>
      <protection/>
    </xf>
    <xf numFmtId="186" fontId="5" fillId="16" borderId="0" xfId="52" applyNumberFormat="1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2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3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3" fillId="7" borderId="16" xfId="52" applyFont="1" applyFill="1" applyBorder="1" applyAlignment="1">
      <alignment horizontal="center" vertical="center" wrapText="1"/>
      <protection/>
    </xf>
    <xf numFmtId="0" fontId="143" fillId="7" borderId="17" xfId="52" applyFont="1" applyFill="1" applyBorder="1" applyAlignment="1">
      <alignment horizontal="center" vertical="center"/>
      <protection/>
    </xf>
    <xf numFmtId="0" fontId="143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4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87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7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94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87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94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7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94" fontId="79" fillId="5" borderId="39" xfId="52" applyNumberFormat="1" applyFont="1" applyFill="1" applyBorder="1" applyAlignment="1" applyProtection="1">
      <alignment horizontal="center" vertical="center"/>
      <protection/>
    </xf>
    <xf numFmtId="187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94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87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7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5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3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7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6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85" fontId="141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92" fontId="142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2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47" fillId="7" borderId="16" xfId="52" applyFont="1" applyFill="1" applyBorder="1" applyAlignment="1" applyProtection="1">
      <alignment horizontal="center" vertical="center" wrapText="1"/>
      <protection/>
    </xf>
    <xf numFmtId="0" fontId="148" fillId="7" borderId="20" xfId="52" applyFont="1" applyFill="1" applyBorder="1" applyAlignment="1" applyProtection="1">
      <alignment horizontal="center" vertical="center"/>
      <protection/>
    </xf>
    <xf numFmtId="0" fontId="148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49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7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7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87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87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7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7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87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87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87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87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87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7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7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84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7" fontId="54" fillId="4" borderId="40" xfId="60" applyNumberFormat="1" applyFont="1" applyFill="1" applyBorder="1" applyAlignment="1" applyProtection="1" quotePrefix="1">
      <alignment horizontal="right"/>
      <protection/>
    </xf>
    <xf numFmtId="184" fontId="5" fillId="16" borderId="26" xfId="60" applyNumberFormat="1" applyFont="1" applyFill="1" applyBorder="1" applyAlignment="1" applyProtection="1">
      <alignment horizontal="right"/>
      <protection/>
    </xf>
    <xf numFmtId="187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7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7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7" fontId="151" fillId="16" borderId="84" xfId="60" applyNumberFormat="1" applyFont="1" applyFill="1" applyBorder="1" applyAlignment="1" applyProtection="1" quotePrefix="1">
      <alignment horizontal="right" vertical="center"/>
      <protection/>
    </xf>
    <xf numFmtId="0" fontId="151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9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9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9" fontId="152" fillId="7" borderId="49" xfId="60" applyNumberFormat="1" applyFont="1" applyFill="1" applyBorder="1" applyAlignment="1" applyProtection="1">
      <alignment horizontal="right" vertical="center"/>
      <protection/>
    </xf>
    <xf numFmtId="0" fontId="148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85" fontId="153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86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80" fillId="23" borderId="14" xfId="52" applyFont="1" applyFill="1" applyBorder="1" applyAlignment="1" applyProtection="1">
      <alignment vertical="center"/>
      <protection/>
    </xf>
    <xf numFmtId="0" fontId="80" fillId="23" borderId="15" xfId="52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 wrapText="1"/>
      <protection/>
    </xf>
    <xf numFmtId="0" fontId="154" fillId="23" borderId="15" xfId="0" applyFont="1" applyFill="1" applyBorder="1" applyAlignment="1" applyProtection="1">
      <alignment horizontal="left" vertical="center"/>
      <protection/>
    </xf>
    <xf numFmtId="0" fontId="155" fillId="23" borderId="15" xfId="52" applyFont="1" applyFill="1" applyBorder="1" applyAlignment="1" applyProtection="1">
      <alignment horizontal="center" vertical="center"/>
      <protection/>
    </xf>
    <xf numFmtId="0" fontId="156" fillId="23" borderId="15" xfId="0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/>
      <protection/>
    </xf>
    <xf numFmtId="0" fontId="157" fillId="23" borderId="23" xfId="52" applyFont="1" applyFill="1" applyBorder="1" applyAlignment="1" applyProtection="1" quotePrefix="1">
      <alignment horizontal="center" vertical="center"/>
      <protection/>
    </xf>
    <xf numFmtId="0" fontId="157" fillId="23" borderId="24" xfId="52" applyFont="1" applyFill="1" applyBorder="1" applyAlignment="1" applyProtection="1">
      <alignment horizontal="center" vertical="center"/>
      <protection/>
    </xf>
    <xf numFmtId="0" fontId="158" fillId="0" borderId="91" xfId="60" applyFont="1" applyFill="1" applyBorder="1" applyAlignment="1" applyProtection="1">
      <alignment horizontal="center" vertical="center" wrapText="1"/>
      <protection/>
    </xf>
    <xf numFmtId="1" fontId="81" fillId="5" borderId="23" xfId="52" applyNumberFormat="1" applyFont="1" applyFill="1" applyBorder="1" applyAlignment="1" applyProtection="1">
      <alignment horizontal="center" vertical="center" wrapText="1"/>
      <protection/>
    </xf>
    <xf numFmtId="1" fontId="81" fillId="5" borderId="92" xfId="52" applyNumberFormat="1" applyFont="1" applyFill="1" applyBorder="1" applyAlignment="1" applyProtection="1">
      <alignment horizontal="center" vertical="center" wrapText="1"/>
      <protection/>
    </xf>
    <xf numFmtId="1" fontId="81" fillId="5" borderId="22" xfId="52" applyNumberFormat="1" applyFont="1" applyFill="1" applyBorder="1" applyAlignment="1" applyProtection="1">
      <alignment horizontal="center" vertical="center" wrapText="1"/>
      <protection/>
    </xf>
    <xf numFmtId="0" fontId="97" fillId="23" borderId="19" xfId="52" applyFont="1" applyFill="1" applyBorder="1" applyAlignment="1" applyProtection="1">
      <alignment horizontal="center" vertical="center" wrapText="1"/>
      <protection/>
    </xf>
    <xf numFmtId="0" fontId="159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0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57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7" fontId="81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7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94" fontId="79" fillId="5" borderId="76" xfId="52" applyNumberFormat="1" applyFont="1" applyFill="1" applyBorder="1" applyAlignment="1" applyProtection="1">
      <alignment horizontal="center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94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7" fontId="81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87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94" fontId="79" fillId="5" borderId="95" xfId="52" applyNumberFormat="1" applyFont="1" applyFill="1" applyBorder="1" applyAlignment="1" applyProtection="1">
      <alignment horizontal="center" vertical="center"/>
      <protection/>
    </xf>
    <xf numFmtId="187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87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94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7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7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87" fontId="11" fillId="16" borderId="27" xfId="60" applyNumberFormat="1" applyFont="1" applyFill="1" applyBorder="1" applyAlignment="1">
      <alignment horizontal="right" vertical="center"/>
      <protection/>
    </xf>
    <xf numFmtId="194" fontId="79" fillId="5" borderId="29" xfId="52" applyNumberFormat="1" applyFont="1" applyFill="1" applyBorder="1" applyAlignment="1" applyProtection="1">
      <alignment horizontal="center" vertical="center"/>
      <protection/>
    </xf>
    <xf numFmtId="194" fontId="79" fillId="5" borderId="27" xfId="52" applyNumberFormat="1" applyFont="1" applyFill="1" applyBorder="1" applyAlignment="1" applyProtection="1">
      <alignment horizontal="center" vertical="center"/>
      <protection/>
    </xf>
    <xf numFmtId="194" fontId="79" fillId="5" borderId="33" xfId="52" applyNumberFormat="1" applyFont="1" applyFill="1" applyBorder="1" applyAlignment="1" applyProtection="1">
      <alignment horizontal="center" vertical="center"/>
      <protection/>
    </xf>
    <xf numFmtId="194" fontId="79" fillId="5" borderId="31" xfId="52" applyNumberFormat="1" applyFont="1" applyFill="1" applyBorder="1" applyAlignment="1" applyProtection="1">
      <alignment horizontal="center" vertical="center"/>
      <protection/>
    </xf>
    <xf numFmtId="194" fontId="79" fillId="5" borderId="42" xfId="52" applyNumberFormat="1" applyFont="1" applyFill="1" applyBorder="1" applyAlignment="1" applyProtection="1">
      <alignment horizontal="center" vertical="center"/>
      <protection/>
    </xf>
    <xf numFmtId="194" fontId="79" fillId="5" borderId="43" xfId="52" applyNumberFormat="1" applyFont="1" applyFill="1" applyBorder="1" applyAlignment="1" applyProtection="1">
      <alignment horizontal="center" vertical="center"/>
      <protection/>
    </xf>
    <xf numFmtId="0" fontId="160" fillId="23" borderId="49" xfId="60" applyFont="1" applyFill="1" applyBorder="1" applyAlignment="1" quotePrefix="1">
      <alignment horizontal="right" vertical="center"/>
      <protection/>
    </xf>
    <xf numFmtId="0" fontId="157" fillId="23" borderId="50" xfId="60" applyFont="1" applyFill="1" applyBorder="1" applyAlignment="1">
      <alignment horizontal="right" vertical="center"/>
      <protection/>
    </xf>
    <xf numFmtId="0" fontId="81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59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0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87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0" fillId="23" borderId="49" xfId="60" applyFont="1" applyFill="1" applyBorder="1" applyAlignment="1" applyProtection="1" quotePrefix="1">
      <alignment horizontal="right" vertical="center"/>
      <protection/>
    </xf>
    <xf numFmtId="0" fontId="157" fillId="23" borderId="50" xfId="60" applyFont="1" applyFill="1" applyBorder="1" applyAlignment="1" applyProtection="1">
      <alignment horizontal="right" vertical="center"/>
      <protection/>
    </xf>
    <xf numFmtId="0" fontId="81" fillId="23" borderId="51" xfId="60" applyFont="1" applyFill="1" applyBorder="1" applyAlignment="1" applyProtection="1">
      <alignment horizontal="center" vertical="center" wrapText="1"/>
      <protection/>
    </xf>
    <xf numFmtId="3" fontId="81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5" fillId="7" borderId="15" xfId="52" applyFont="1" applyFill="1" applyBorder="1" applyAlignment="1" applyProtection="1">
      <alignment horizontal="center" vertical="center"/>
      <protection/>
    </xf>
    <xf numFmtId="0" fontId="156" fillId="7" borderId="15" xfId="0" applyFont="1" applyFill="1" applyBorder="1" applyAlignment="1" applyProtection="1">
      <alignment horizontal="center" vertical="center"/>
      <protection/>
    </xf>
    <xf numFmtId="0" fontId="80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84" fontId="5" fillId="16" borderId="0" xfId="52" applyNumberFormat="1" applyFont="1" applyFill="1" applyBorder="1" applyAlignment="1" applyProtection="1" quotePrefix="1">
      <alignment horizontal="center" vertical="center"/>
      <protection/>
    </xf>
    <xf numFmtId="184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184" fontId="5" fillId="16" borderId="0" xfId="52" applyNumberFormat="1" applyFont="1" applyFill="1" applyBorder="1" applyAlignment="1" applyProtection="1">
      <alignment vertical="center"/>
      <protection/>
    </xf>
    <xf numFmtId="184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195" fontId="5" fillId="7" borderId="49" xfId="52" applyNumberFormat="1" applyFont="1" applyFill="1" applyBorder="1" applyAlignment="1" applyProtection="1">
      <alignment horizontal="right" vertical="center"/>
      <protection/>
    </xf>
    <xf numFmtId="195" fontId="5" fillId="7" borderId="50" xfId="52" applyNumberFormat="1" applyFont="1" applyFill="1" applyBorder="1" applyAlignment="1" applyProtection="1">
      <alignment horizontal="right" vertical="center"/>
      <protection/>
    </xf>
    <xf numFmtId="195" fontId="5" fillId="7" borderId="51" xfId="52" applyNumberFormat="1" applyFont="1" applyFill="1" applyBorder="1" applyAlignment="1" applyProtection="1">
      <alignment horizontal="right" vertical="center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0" fontId="161" fillId="16" borderId="103" xfId="56" applyFont="1" applyFill="1" applyBorder="1" applyProtection="1">
      <alignment/>
      <protection/>
    </xf>
    <xf numFmtId="196" fontId="161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2" fillId="4" borderId="14" xfId="52" applyFont="1" applyFill="1" applyBorder="1" applyAlignment="1" applyProtection="1">
      <alignment horizontal="left" vertical="center"/>
      <protection/>
    </xf>
    <xf numFmtId="0" fontId="163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4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87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84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4" fontId="79" fillId="16" borderId="30" xfId="52" applyNumberFormat="1" applyFont="1" applyFill="1" applyBorder="1" applyAlignment="1" applyProtection="1">
      <alignment horizontal="center" vertical="center"/>
      <protection/>
    </xf>
    <xf numFmtId="194" fontId="79" fillId="16" borderId="34" xfId="52" applyNumberFormat="1" applyFont="1" applyFill="1" applyBorder="1" applyAlignment="1" applyProtection="1">
      <alignment horizontal="center" vertical="center"/>
      <protection/>
    </xf>
    <xf numFmtId="194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7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4" fontId="79" fillId="16" borderId="76" xfId="52" applyNumberFormat="1" applyFont="1" applyFill="1" applyBorder="1" applyAlignment="1" applyProtection="1">
      <alignment horizontal="center" vertical="center"/>
      <protection/>
    </xf>
    <xf numFmtId="187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94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87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7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7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7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7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7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7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4" fontId="81" fillId="5" borderId="62" xfId="52" applyNumberFormat="1" applyFont="1" applyFill="1" applyBorder="1" applyAlignment="1" applyProtection="1">
      <alignment horizontal="center" vertical="center"/>
      <protection/>
    </xf>
    <xf numFmtId="194" fontId="81" fillId="5" borderId="64" xfId="52" applyNumberFormat="1" applyFont="1" applyFill="1" applyBorder="1" applyAlignment="1" applyProtection="1">
      <alignment horizontal="center" vertical="center"/>
      <protection/>
    </xf>
    <xf numFmtId="194" fontId="81" fillId="5" borderId="66" xfId="52" applyNumberFormat="1" applyFont="1" applyFill="1" applyBorder="1" applyAlignment="1" applyProtection="1">
      <alignment horizontal="center" vertical="center"/>
      <protection/>
    </xf>
    <xf numFmtId="184" fontId="8" fillId="16" borderId="26" xfId="60" applyNumberFormat="1" applyFont="1" applyFill="1" applyBorder="1" applyAlignment="1">
      <alignment horizontal="right" vertical="center"/>
      <protection/>
    </xf>
    <xf numFmtId="187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4" fontId="79" fillId="5" borderId="87" xfId="52" applyNumberFormat="1" applyFont="1" applyFill="1" applyBorder="1" applyAlignment="1" applyProtection="1">
      <alignment horizontal="center" vertical="center"/>
      <protection/>
    </xf>
    <xf numFmtId="194" fontId="79" fillId="5" borderId="84" xfId="52" applyNumberFormat="1" applyFont="1" applyFill="1" applyBorder="1" applyAlignment="1" applyProtection="1">
      <alignment horizontal="center" vertical="center"/>
      <protection/>
    </xf>
    <xf numFmtId="194" fontId="79" fillId="16" borderId="88" xfId="52" applyNumberFormat="1" applyFont="1" applyFill="1" applyBorder="1" applyAlignment="1" applyProtection="1">
      <alignment horizontal="center" vertical="center"/>
      <protection/>
    </xf>
    <xf numFmtId="194" fontId="79" fillId="16" borderId="39" xfId="52" applyNumberFormat="1" applyFont="1" applyFill="1" applyBorder="1" applyAlignment="1" applyProtection="1">
      <alignment horizontal="center" vertical="center"/>
      <protection/>
    </xf>
    <xf numFmtId="184" fontId="165" fillId="4" borderId="113" xfId="60" applyNumberFormat="1" applyFont="1" applyFill="1" applyBorder="1" applyAlignment="1">
      <alignment horizontal="right" vertical="center"/>
      <protection/>
    </xf>
    <xf numFmtId="187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6" fontId="161" fillId="16" borderId="103" xfId="56" applyNumberFormat="1" applyFont="1" applyFill="1" applyBorder="1" applyProtection="1">
      <alignment/>
      <protection/>
    </xf>
    <xf numFmtId="196" fontId="166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2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85" fontId="141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99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7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84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6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83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68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5" fontId="169" fillId="16" borderId="25" xfId="0" applyNumberFormat="1" applyFont="1" applyFill="1" applyBorder="1" applyAlignment="1" applyProtection="1" quotePrefix="1">
      <alignment/>
      <protection/>
    </xf>
    <xf numFmtId="195" fontId="170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6" borderId="64" xfId="0" applyNumberFormat="1" applyFont="1" applyFill="1" applyBorder="1" applyAlignment="1" applyProtection="1">
      <alignment/>
      <protection/>
    </xf>
    <xf numFmtId="184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5" fontId="169" fillId="16" borderId="105" xfId="0" applyNumberFormat="1" applyFont="1" applyFill="1" applyBorder="1" applyAlignment="1" applyProtection="1" quotePrefix="1">
      <alignment/>
      <protection/>
    </xf>
    <xf numFmtId="195" fontId="170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4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1" fillId="4" borderId="0" xfId="58" applyFont="1" applyFill="1" applyProtection="1">
      <alignment/>
      <protection/>
    </xf>
    <xf numFmtId="0" fontId="144" fillId="4" borderId="0" xfId="55" applyFont="1" applyFill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4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3" fontId="173" fillId="16" borderId="12" xfId="58" applyNumberFormat="1" applyFont="1" applyFill="1" applyBorder="1" applyAlignment="1" applyProtection="1">
      <alignment horizontal="center" vertical="center"/>
      <protection/>
    </xf>
    <xf numFmtId="192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2" fillId="16" borderId="12" xfId="0" applyNumberFormat="1" applyFont="1" applyFill="1" applyBorder="1" applyAlignment="1" applyProtection="1">
      <alignment horizontal="center" vertical="center"/>
      <protection/>
    </xf>
    <xf numFmtId="0" fontId="167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4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92" fontId="157" fillId="16" borderId="12" xfId="64" applyNumberFormat="1" applyFont="1" applyFill="1" applyBorder="1" applyAlignment="1" applyProtection="1">
      <alignment horizontal="center" vertical="center"/>
      <protection/>
    </xf>
    <xf numFmtId="0" fontId="173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5" fillId="4" borderId="0" xfId="58" applyFont="1" applyFill="1" applyBorder="1" applyAlignment="1" applyProtection="1">
      <alignment horizontal="center"/>
      <protection/>
    </xf>
    <xf numFmtId="195" fontId="95" fillId="4" borderId="0" xfId="65" applyNumberFormat="1" applyFont="1" applyFill="1" applyBorder="1" applyAlignment="1" applyProtection="1">
      <alignment/>
      <protection/>
    </xf>
    <xf numFmtId="38" fontId="95" fillId="4" borderId="0" xfId="65" applyNumberFormat="1" applyFont="1" applyFill="1" applyBorder="1" applyProtection="1">
      <alignment/>
      <protection/>
    </xf>
    <xf numFmtId="0" fontId="95" fillId="4" borderId="0" xfId="65" applyNumberFormat="1" applyFont="1" applyFill="1" applyAlignment="1" applyProtection="1">
      <alignment/>
      <protection/>
    </xf>
    <xf numFmtId="0" fontId="174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5" fontId="176" fillId="16" borderId="12" xfId="52" applyNumberFormat="1" applyFont="1" applyFill="1" applyBorder="1" applyAlignment="1" applyProtection="1">
      <alignment horizontal="center" vertical="center"/>
      <protection/>
    </xf>
    <xf numFmtId="0" fontId="177" fillId="25" borderId="0" xfId="55" applyFont="1" applyFill="1" applyAlignment="1" applyProtection="1" quotePrefix="1">
      <alignment horizontal="center"/>
      <protection/>
    </xf>
    <xf numFmtId="185" fontId="83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84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84" fontId="45" fillId="4" borderId="0" xfId="55" applyNumberFormat="1" applyFont="1" applyFill="1" applyBorder="1" applyAlignment="1" applyProtection="1">
      <alignment horizontal="left"/>
      <protection/>
    </xf>
    <xf numFmtId="201" fontId="45" fillId="16" borderId="104" xfId="55" applyNumberFormat="1" applyFont="1" applyFill="1" applyBorder="1" applyAlignment="1" applyProtection="1" quotePrefix="1">
      <alignment horizontal="center"/>
      <protection/>
    </xf>
    <xf numFmtId="201" fontId="45" fillId="16" borderId="105" xfId="55" applyNumberFormat="1" applyFont="1" applyFill="1" applyBorder="1" applyAlignment="1" applyProtection="1" quotePrefix="1">
      <alignment horizontal="center"/>
      <protection/>
    </xf>
    <xf numFmtId="201" fontId="45" fillId="16" borderId="106" xfId="55" applyNumberFormat="1" applyFont="1" applyFill="1" applyBorder="1" applyAlignment="1" applyProtection="1" quotePrefix="1">
      <alignment horizontal="center"/>
      <protection/>
    </xf>
    <xf numFmtId="201" fontId="155" fillId="7" borderId="126" xfId="55" applyNumberFormat="1" applyFont="1" applyFill="1" applyBorder="1" applyAlignment="1" applyProtection="1" quotePrefix="1">
      <alignment horizontal="center" wrapText="1"/>
      <protection/>
    </xf>
    <xf numFmtId="201" fontId="154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78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43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79" fillId="23" borderId="126" xfId="55" applyNumberFormat="1" applyFont="1" applyFill="1" applyBorder="1" applyAlignment="1" applyProtection="1" quotePrefix="1">
      <alignment horizontal="center" wrapText="1"/>
      <protection/>
    </xf>
    <xf numFmtId="201" fontId="45" fillId="16" borderId="136" xfId="55" applyNumberFormat="1" applyFont="1" applyFill="1" applyBorder="1" applyAlignment="1" applyProtection="1" quotePrefix="1">
      <alignment horizontal="center" wrapText="1"/>
      <protection/>
    </xf>
    <xf numFmtId="184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202" fontId="155" fillId="7" borderId="132" xfId="55" applyNumberFormat="1" applyFont="1" applyFill="1" applyBorder="1" applyAlignment="1" applyProtection="1" quotePrefix="1">
      <alignment horizontal="center"/>
      <protection/>
    </xf>
    <xf numFmtId="185" fontId="180" fillId="7" borderId="132" xfId="55" applyNumberFormat="1" applyFont="1" applyFill="1" applyBorder="1" applyAlignment="1" applyProtection="1" quotePrefix="1">
      <alignment horizontal="center"/>
      <protection/>
    </xf>
    <xf numFmtId="202" fontId="144" fillId="4" borderId="132" xfId="55" applyNumberFormat="1" applyFont="1" applyFill="1" applyBorder="1" applyAlignment="1" applyProtection="1" quotePrefix="1">
      <alignment horizontal="center"/>
      <protection/>
    </xf>
    <xf numFmtId="185" fontId="143" fillId="4" borderId="132" xfId="55" applyNumberFormat="1" applyFont="1" applyFill="1" applyBorder="1" applyAlignment="1" applyProtection="1" quotePrefix="1">
      <alignment horizontal="center"/>
      <protection/>
    </xf>
    <xf numFmtId="185" fontId="38" fillId="4" borderId="0" xfId="55" applyNumberFormat="1" applyFont="1" applyFill="1" applyAlignment="1" applyProtection="1">
      <alignment horizontal="right"/>
      <protection/>
    </xf>
    <xf numFmtId="185" fontId="179" fillId="23" borderId="132" xfId="55" applyNumberFormat="1" applyFont="1" applyFill="1" applyBorder="1" applyAlignment="1" applyProtection="1" quotePrefix="1">
      <alignment horizontal="center"/>
      <protection/>
    </xf>
    <xf numFmtId="185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202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3" fontId="29" fillId="16" borderId="100" xfId="55" applyNumberFormat="1" applyFont="1" applyFill="1" applyBorder="1" applyAlignment="1" applyProtection="1">
      <alignment/>
      <protection/>
    </xf>
    <xf numFmtId="203" fontId="45" fillId="16" borderId="100" xfId="55" applyNumberFormat="1" applyFont="1" applyFill="1" applyBorder="1" applyAlignment="1" applyProtection="1">
      <alignment/>
      <protection/>
    </xf>
    <xf numFmtId="203" fontId="38" fillId="4" borderId="0" xfId="55" applyNumberFormat="1" applyFont="1" applyFill="1" applyAlignment="1" applyProtection="1">
      <alignment horizontal="right"/>
      <protection/>
    </xf>
    <xf numFmtId="203" fontId="29" fillId="16" borderId="139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3" fontId="29" fillId="16" borderId="82" xfId="55" applyNumberFormat="1" applyFont="1" applyFill="1" applyBorder="1" applyAlignment="1" applyProtection="1">
      <alignment/>
      <protection/>
    </xf>
    <xf numFmtId="203" fontId="45" fillId="16" borderId="82" xfId="55" applyNumberFormat="1" applyFont="1" applyFill="1" applyBorder="1" applyAlignment="1" applyProtection="1">
      <alignment/>
      <protection/>
    </xf>
    <xf numFmtId="203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3" fontId="29" fillId="16" borderId="129" xfId="55" applyNumberFormat="1" applyFont="1" applyFill="1" applyBorder="1" applyAlignment="1" applyProtection="1">
      <alignment/>
      <protection/>
    </xf>
    <xf numFmtId="203" fontId="45" fillId="16" borderId="129" xfId="55" applyNumberFormat="1" applyFont="1" applyFill="1" applyBorder="1" applyAlignment="1" applyProtection="1">
      <alignment/>
      <protection/>
    </xf>
    <xf numFmtId="203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3" fontId="29" fillId="16" borderId="64" xfId="55" applyNumberFormat="1" applyFont="1" applyFill="1" applyBorder="1" applyAlignment="1" applyProtection="1">
      <alignment/>
      <protection/>
    </xf>
    <xf numFmtId="203" fontId="45" fillId="16" borderId="64" xfId="55" applyNumberFormat="1" applyFont="1" applyFill="1" applyBorder="1" applyAlignment="1" applyProtection="1">
      <alignment/>
      <protection/>
    </xf>
    <xf numFmtId="203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3" fontId="29" fillId="16" borderId="66" xfId="55" applyNumberFormat="1" applyFont="1" applyFill="1" applyBorder="1" applyAlignment="1" applyProtection="1">
      <alignment/>
      <protection/>
    </xf>
    <xf numFmtId="203" fontId="45" fillId="16" borderId="66" xfId="55" applyNumberFormat="1" applyFont="1" applyFill="1" applyBorder="1" applyAlignment="1" applyProtection="1">
      <alignment/>
      <protection/>
    </xf>
    <xf numFmtId="203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4" borderId="61" xfId="55" applyNumberFormat="1" applyFont="1" applyFill="1" applyBorder="1" applyAlignment="1" applyProtection="1">
      <alignment/>
      <protection/>
    </xf>
    <xf numFmtId="203" fontId="45" fillId="4" borderId="61" xfId="55" applyNumberFormat="1" applyFont="1" applyFill="1" applyBorder="1" applyAlignment="1" applyProtection="1">
      <alignment/>
      <protection/>
    </xf>
    <xf numFmtId="203" fontId="45" fillId="4" borderId="138" xfId="55" applyNumberFormat="1" applyFont="1" applyFill="1" applyBorder="1" applyAlignment="1" applyProtection="1">
      <alignment/>
      <protection/>
    </xf>
    <xf numFmtId="203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3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3" fontId="29" fillId="5" borderId="100" xfId="55" applyNumberFormat="1" applyFont="1" applyFill="1" applyBorder="1" applyAlignment="1" applyProtection="1">
      <alignment/>
      <protection/>
    </xf>
    <xf numFmtId="203" fontId="45" fillId="5" borderId="100" xfId="55" applyNumberFormat="1" applyFont="1" applyFill="1" applyBorder="1" applyAlignment="1" applyProtection="1">
      <alignment/>
      <protection/>
    </xf>
    <xf numFmtId="203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3" fontId="29" fillId="5" borderId="129" xfId="55" applyNumberFormat="1" applyFont="1" applyFill="1" applyBorder="1" applyAlignment="1" applyProtection="1">
      <alignment/>
      <protection/>
    </xf>
    <xf numFmtId="203" fontId="45" fillId="5" borderId="129" xfId="55" applyNumberFormat="1" applyFont="1" applyFill="1" applyBorder="1" applyAlignment="1" applyProtection="1">
      <alignment/>
      <protection/>
    </xf>
    <xf numFmtId="203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3" fontId="29" fillId="5" borderId="64" xfId="55" applyNumberFormat="1" applyFont="1" applyFill="1" applyBorder="1" applyAlignment="1" applyProtection="1">
      <alignment/>
      <protection/>
    </xf>
    <xf numFmtId="203" fontId="45" fillId="5" borderId="64" xfId="55" applyNumberFormat="1" applyFont="1" applyFill="1" applyBorder="1" applyAlignment="1" applyProtection="1">
      <alignment/>
      <protection/>
    </xf>
    <xf numFmtId="203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3" fontId="29" fillId="5" borderId="66" xfId="55" applyNumberFormat="1" applyFont="1" applyFill="1" applyBorder="1" applyAlignment="1" applyProtection="1">
      <alignment/>
      <protection/>
    </xf>
    <xf numFmtId="203" fontId="45" fillId="5" borderId="66" xfId="55" applyNumberFormat="1" applyFont="1" applyFill="1" applyBorder="1" applyAlignment="1" applyProtection="1">
      <alignment/>
      <protection/>
    </xf>
    <xf numFmtId="203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3" fontId="73" fillId="5" borderId="62" xfId="55" applyNumberFormat="1" applyFont="1" applyFill="1" applyBorder="1" applyAlignment="1" applyProtection="1">
      <alignment/>
      <protection/>
    </xf>
    <xf numFmtId="203" fontId="77" fillId="5" borderId="62" xfId="55" applyNumberFormat="1" applyFont="1" applyFill="1" applyBorder="1" applyAlignment="1" applyProtection="1">
      <alignment/>
      <protection/>
    </xf>
    <xf numFmtId="203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3" fontId="73" fillId="5" borderId="64" xfId="55" applyNumberFormat="1" applyFont="1" applyFill="1" applyBorder="1" applyAlignment="1" applyProtection="1">
      <alignment/>
      <protection/>
    </xf>
    <xf numFmtId="203" fontId="77" fillId="5" borderId="64" xfId="55" applyNumberFormat="1" applyFont="1" applyFill="1" applyBorder="1" applyAlignment="1" applyProtection="1">
      <alignment/>
      <protection/>
    </xf>
    <xf numFmtId="203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3" fontId="73" fillId="5" borderId="63" xfId="55" applyNumberFormat="1" applyFont="1" applyFill="1" applyBorder="1" applyAlignment="1" applyProtection="1">
      <alignment/>
      <protection/>
    </xf>
    <xf numFmtId="203" fontId="77" fillId="5" borderId="63" xfId="55" applyNumberFormat="1" applyFont="1" applyFill="1" applyBorder="1" applyAlignment="1" applyProtection="1">
      <alignment/>
      <protection/>
    </xf>
    <xf numFmtId="203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203" fontId="29" fillId="7" borderId="130" xfId="55" applyNumberFormat="1" applyFont="1" applyFill="1" applyBorder="1" applyAlignment="1" applyProtection="1">
      <alignment/>
      <protection/>
    </xf>
    <xf numFmtId="203" fontId="45" fillId="7" borderId="130" xfId="55" applyNumberFormat="1" applyFont="1" applyFill="1" applyBorder="1" applyAlignment="1" applyProtection="1">
      <alignment/>
      <protection/>
    </xf>
    <xf numFmtId="203" fontId="45" fillId="7" borderId="153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16" borderId="63" xfId="55" applyNumberFormat="1" applyFont="1" applyFill="1" applyBorder="1" applyAlignment="1" applyProtection="1">
      <alignment/>
      <protection/>
    </xf>
    <xf numFmtId="203" fontId="45" fillId="16" borderId="63" xfId="55" applyNumberFormat="1" applyFont="1" applyFill="1" applyBorder="1" applyAlignment="1" applyProtection="1">
      <alignment/>
      <protection/>
    </xf>
    <xf numFmtId="203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203" fontId="73" fillId="5" borderId="19" xfId="55" applyNumberFormat="1" applyFont="1" applyFill="1" applyBorder="1" applyAlignment="1" applyProtection="1">
      <alignment/>
      <protection/>
    </xf>
    <xf numFmtId="203" fontId="77" fillId="5" borderId="19" xfId="55" applyNumberFormat="1" applyFont="1" applyFill="1" applyBorder="1" applyAlignment="1" applyProtection="1">
      <alignment/>
      <protection/>
    </xf>
    <xf numFmtId="203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84" fontId="29" fillId="4" borderId="0" xfId="55" applyNumberFormat="1" applyFont="1" applyFill="1" applyProtection="1">
      <alignment/>
      <protection/>
    </xf>
    <xf numFmtId="184" fontId="29" fillId="5" borderId="0" xfId="55" applyNumberFormat="1" applyFont="1" applyFill="1" applyBorder="1" applyProtection="1">
      <alignment/>
      <protection/>
    </xf>
    <xf numFmtId="184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203" fontId="29" fillId="5" borderId="130" xfId="55" applyNumberFormat="1" applyFont="1" applyFill="1" applyBorder="1" applyAlignment="1" applyProtection="1">
      <alignment/>
      <protection/>
    </xf>
    <xf numFmtId="203" fontId="45" fillId="5" borderId="130" xfId="55" applyNumberFormat="1" applyFont="1" applyFill="1" applyBorder="1" applyAlignment="1" applyProtection="1">
      <alignment/>
      <protection/>
    </xf>
    <xf numFmtId="203" fontId="45" fillId="5" borderId="153" xfId="55" applyNumberFormat="1" applyFont="1" applyFill="1" applyBorder="1" applyAlignment="1" applyProtection="1">
      <alignment/>
      <protection/>
    </xf>
    <xf numFmtId="195" fontId="170" fillId="16" borderId="82" xfId="55" applyNumberFormat="1" applyFont="1" applyFill="1" applyBorder="1" applyAlignment="1" applyProtection="1" quotePrefix="1">
      <alignment/>
      <protection/>
    </xf>
    <xf numFmtId="195" fontId="169" fillId="16" borderId="82" xfId="55" applyNumberFormat="1" applyFont="1" applyFill="1" applyBorder="1" applyAlignment="1" applyProtection="1" quotePrefix="1">
      <alignment/>
      <protection/>
    </xf>
    <xf numFmtId="195" fontId="169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203" fontId="29" fillId="7" borderId="101" xfId="55" applyNumberFormat="1" applyFont="1" applyFill="1" applyBorder="1" applyAlignment="1" applyProtection="1">
      <alignment/>
      <protection/>
    </xf>
    <xf numFmtId="203" fontId="45" fillId="7" borderId="101" xfId="55" applyNumberFormat="1" applyFont="1" applyFill="1" applyBorder="1" applyAlignment="1" applyProtection="1">
      <alignment/>
      <protection/>
    </xf>
    <xf numFmtId="203" fontId="45" fillId="7" borderId="157" xfId="55" applyNumberFormat="1" applyFont="1" applyFill="1" applyBorder="1" applyAlignment="1" applyProtection="1">
      <alignment/>
      <protection/>
    </xf>
    <xf numFmtId="203" fontId="29" fillId="4" borderId="0" xfId="55" applyNumberFormat="1" applyFont="1" applyFill="1" applyBorder="1" applyAlignment="1" applyProtection="1" quotePrefix="1">
      <alignment horizontal="right"/>
      <protection/>
    </xf>
    <xf numFmtId="195" fontId="46" fillId="7" borderId="113" xfId="55" applyNumberFormat="1" applyFont="1" applyFill="1" applyBorder="1" applyAlignment="1" applyProtection="1">
      <alignment horizontal="left"/>
      <protection/>
    </xf>
    <xf numFmtId="195" fontId="46" fillId="7" borderId="117" xfId="55" applyNumberFormat="1" applyFont="1" applyFill="1" applyBorder="1" applyAlignment="1" applyProtection="1">
      <alignment horizontal="left"/>
      <protection/>
    </xf>
    <xf numFmtId="195" fontId="46" fillId="7" borderId="114" xfId="55" applyNumberFormat="1" applyFont="1" applyFill="1" applyBorder="1" applyAlignment="1" applyProtection="1">
      <alignment horizontal="left"/>
      <protection/>
    </xf>
    <xf numFmtId="195" fontId="38" fillId="4" borderId="0" xfId="55" applyNumberFormat="1" applyFont="1" applyFill="1" applyAlignment="1" applyProtection="1">
      <alignment horizontal="right"/>
      <protection/>
    </xf>
    <xf numFmtId="203" fontId="29" fillId="7" borderId="89" xfId="55" applyNumberFormat="1" applyFont="1" applyFill="1" applyBorder="1" applyAlignment="1" applyProtection="1">
      <alignment/>
      <protection/>
    </xf>
    <xf numFmtId="203" fontId="45" fillId="7" borderId="89" xfId="55" applyNumberFormat="1" applyFont="1" applyFill="1" applyBorder="1" applyAlignment="1" applyProtection="1">
      <alignment/>
      <protection/>
    </xf>
    <xf numFmtId="203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0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3" fontId="29" fillId="23" borderId="66" xfId="55" applyNumberFormat="1" applyFont="1" applyFill="1" applyBorder="1" applyAlignment="1" applyProtection="1">
      <alignment/>
      <protection/>
    </xf>
    <xf numFmtId="203" fontId="45" fillId="23" borderId="66" xfId="55" applyNumberFormat="1" applyFont="1" applyFill="1" applyBorder="1" applyAlignment="1" applyProtection="1">
      <alignment/>
      <protection/>
    </xf>
    <xf numFmtId="203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203" fontId="29" fillId="16" borderId="89" xfId="55" applyNumberFormat="1" applyFont="1" applyFill="1" applyBorder="1" applyAlignment="1" applyProtection="1">
      <alignment/>
      <protection/>
    </xf>
    <xf numFmtId="203" fontId="45" fillId="16" borderId="89" xfId="55" applyNumberFormat="1" applyFont="1" applyFill="1" applyBorder="1" applyAlignment="1" applyProtection="1">
      <alignment/>
      <protection/>
    </xf>
    <xf numFmtId="203" fontId="45" fillId="16" borderId="158" xfId="55" applyNumberFormat="1" applyFont="1" applyFill="1" applyBorder="1" applyAlignment="1" applyProtection="1">
      <alignment/>
      <protection/>
    </xf>
    <xf numFmtId="195" fontId="169" fillId="4" borderId="105" xfId="55" applyNumberFormat="1" applyFont="1" applyFill="1" applyBorder="1" applyAlignment="1" applyProtection="1" quotePrefix="1">
      <alignment/>
      <protection/>
    </xf>
    <xf numFmtId="195" fontId="169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9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9" fillId="4" borderId="0" xfId="64" applyFont="1" applyFill="1" applyAlignment="1" applyProtection="1">
      <alignment horizontal="right"/>
      <protection/>
    </xf>
    <xf numFmtId="204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0" fillId="16" borderId="99" xfId="64" applyFont="1" applyFill="1" applyBorder="1" applyProtection="1">
      <alignment/>
      <protection/>
    </xf>
    <xf numFmtId="0" fontId="90" fillId="16" borderId="15" xfId="64" applyFont="1" applyFill="1" applyBorder="1" applyProtection="1">
      <alignment/>
      <protection/>
    </xf>
    <xf numFmtId="0" fontId="90" fillId="16" borderId="16" xfId="64" applyFont="1" applyFill="1" applyBorder="1" applyProtection="1">
      <alignment/>
      <protection/>
    </xf>
    <xf numFmtId="196" fontId="79" fillId="7" borderId="159" xfId="55" applyNumberFormat="1" applyFont="1" applyFill="1" applyBorder="1" applyAlignment="1" applyProtection="1">
      <alignment horizontal="center"/>
      <protection/>
    </xf>
    <xf numFmtId="196" fontId="81" fillId="7" borderId="160" xfId="55" applyNumberFormat="1" applyFont="1" applyFill="1" applyBorder="1" applyAlignment="1" applyProtection="1">
      <alignment horizontal="center"/>
      <protection/>
    </xf>
    <xf numFmtId="196" fontId="5" fillId="21" borderId="0" xfId="65" applyNumberFormat="1" applyFont="1" applyFill="1" applyAlignment="1" applyProtection="1">
      <alignment/>
      <protection/>
    </xf>
    <xf numFmtId="196" fontId="80" fillId="27" borderId="159" xfId="55" applyNumberFormat="1" applyFont="1" applyFill="1" applyBorder="1" applyAlignment="1" applyProtection="1">
      <alignment horizontal="center"/>
      <protection/>
    </xf>
    <xf numFmtId="196" fontId="81" fillId="27" borderId="160" xfId="55" applyNumberFormat="1" applyFont="1" applyFill="1" applyBorder="1" applyAlignment="1" applyProtection="1">
      <alignment horizontal="center"/>
      <protection/>
    </xf>
    <xf numFmtId="196" fontId="26" fillId="21" borderId="0" xfId="64" applyNumberFormat="1" applyFont="1" applyFill="1" applyProtection="1">
      <alignment/>
      <protection/>
    </xf>
    <xf numFmtId="196" fontId="81" fillId="23" borderId="161" xfId="55" applyNumberFormat="1" applyFont="1" applyFill="1" applyBorder="1" applyAlignment="1" applyProtection="1">
      <alignment horizontal="center"/>
      <protection/>
    </xf>
    <xf numFmtId="196" fontId="38" fillId="5" borderId="0" xfId="55" applyNumberFormat="1" applyFont="1" applyFill="1" applyProtection="1">
      <alignment/>
      <protection/>
    </xf>
    <xf numFmtId="196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0" fillId="16" borderId="130" xfId="64" applyFont="1" applyFill="1" applyBorder="1" applyProtection="1">
      <alignment/>
      <protection/>
    </xf>
    <xf numFmtId="0" fontId="90" fillId="16" borderId="151" xfId="64" applyFont="1" applyFill="1" applyBorder="1" applyProtection="1">
      <alignment/>
      <protection/>
    </xf>
    <xf numFmtId="0" fontId="90" fillId="16" borderId="152" xfId="64" applyFont="1" applyFill="1" applyBorder="1" applyProtection="1">
      <alignment/>
      <protection/>
    </xf>
    <xf numFmtId="196" fontId="79" fillId="7" borderId="165" xfId="55" applyNumberFormat="1" applyFont="1" applyFill="1" applyBorder="1" applyAlignment="1" applyProtection="1">
      <alignment horizontal="center"/>
      <protection/>
    </xf>
    <xf numFmtId="196" fontId="81" fillId="7" borderId="166" xfId="55" applyNumberFormat="1" applyFont="1" applyFill="1" applyBorder="1" applyAlignment="1" applyProtection="1">
      <alignment horizontal="center"/>
      <protection/>
    </xf>
    <xf numFmtId="196" fontId="80" fillId="27" borderId="165" xfId="55" applyNumberFormat="1" applyFont="1" applyFill="1" applyBorder="1" applyAlignment="1" applyProtection="1">
      <alignment horizontal="center"/>
      <protection/>
    </xf>
    <xf numFmtId="196" fontId="81" fillId="27" borderId="166" xfId="55" applyNumberFormat="1" applyFont="1" applyFill="1" applyBorder="1" applyAlignment="1" applyProtection="1">
      <alignment horizontal="center"/>
      <protection/>
    </xf>
    <xf numFmtId="196" fontId="81" fillId="23" borderId="167" xfId="55" applyNumberFormat="1" applyFont="1" applyFill="1" applyBorder="1" applyAlignment="1" applyProtection="1">
      <alignment horizontal="center"/>
      <protection/>
    </xf>
    <xf numFmtId="196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96" fontId="37" fillId="5" borderId="0" xfId="55" applyNumberFormat="1" applyFont="1" applyFill="1" applyProtection="1">
      <alignment/>
      <protection/>
    </xf>
    <xf numFmtId="196" fontId="182" fillId="7" borderId="159" xfId="55" applyNumberFormat="1" applyFont="1" applyFill="1" applyBorder="1" applyAlignment="1" applyProtection="1">
      <alignment horizontal="center"/>
      <protection/>
    </xf>
    <xf numFmtId="196" fontId="183" fillId="7" borderId="160" xfId="55" applyNumberFormat="1" applyFont="1" applyFill="1" applyBorder="1" applyAlignment="1" applyProtection="1">
      <alignment horizontal="center"/>
      <protection/>
    </xf>
    <xf numFmtId="196" fontId="184" fillId="27" borderId="159" xfId="55" applyNumberFormat="1" applyFont="1" applyFill="1" applyBorder="1" applyAlignment="1" applyProtection="1">
      <alignment horizontal="center"/>
      <protection/>
    </xf>
    <xf numFmtId="196" fontId="185" fillId="27" borderId="160" xfId="55" applyNumberFormat="1" applyFont="1" applyFill="1" applyBorder="1" applyAlignment="1" applyProtection="1">
      <alignment horizontal="center"/>
      <protection/>
    </xf>
    <xf numFmtId="196" fontId="186" fillId="23" borderId="161" xfId="55" applyNumberFormat="1" applyFont="1" applyFill="1" applyBorder="1" applyAlignment="1" applyProtection="1">
      <alignment horizontal="center"/>
      <protection/>
    </xf>
    <xf numFmtId="196" fontId="42" fillId="16" borderId="162" xfId="55" applyNumberFormat="1" applyFont="1" applyFill="1" applyBorder="1" applyAlignment="1" applyProtection="1">
      <alignment horizontal="center"/>
      <protection/>
    </xf>
    <xf numFmtId="196" fontId="13" fillId="16" borderId="163" xfId="55" applyNumberFormat="1" applyFont="1" applyFill="1" applyBorder="1" applyAlignment="1" applyProtection="1">
      <alignment horizontal="center"/>
      <protection/>
    </xf>
    <xf numFmtId="196" fontId="8" fillId="16" borderId="164" xfId="55" applyNumberFormat="1" applyFont="1" applyFill="1" applyBorder="1" applyAlignment="1" applyProtection="1">
      <alignment horizontal="center"/>
      <protection/>
    </xf>
    <xf numFmtId="196" fontId="182" fillId="7" borderId="165" xfId="55" applyNumberFormat="1" applyFont="1" applyFill="1" applyBorder="1" applyAlignment="1" applyProtection="1">
      <alignment horizontal="center"/>
      <protection/>
    </xf>
    <xf numFmtId="196" fontId="183" fillId="7" borderId="166" xfId="55" applyNumberFormat="1" applyFont="1" applyFill="1" applyBorder="1" applyAlignment="1" applyProtection="1">
      <alignment horizontal="center"/>
      <protection/>
    </xf>
    <xf numFmtId="196" fontId="184" fillId="27" borderId="165" xfId="55" applyNumberFormat="1" applyFont="1" applyFill="1" applyBorder="1" applyAlignment="1" applyProtection="1">
      <alignment horizontal="center"/>
      <protection/>
    </xf>
    <xf numFmtId="196" fontId="185" fillId="27" borderId="166" xfId="55" applyNumberFormat="1" applyFont="1" applyFill="1" applyBorder="1" applyAlignment="1" applyProtection="1">
      <alignment horizontal="center"/>
      <protection/>
    </xf>
    <xf numFmtId="196" fontId="186" fillId="23" borderId="167" xfId="55" applyNumberFormat="1" applyFont="1" applyFill="1" applyBorder="1" applyAlignment="1" applyProtection="1">
      <alignment horizontal="center"/>
      <protection/>
    </xf>
    <xf numFmtId="196" fontId="42" fillId="16" borderId="153" xfId="55" applyNumberFormat="1" applyFont="1" applyFill="1" applyBorder="1" applyAlignment="1" applyProtection="1">
      <alignment horizontal="center"/>
      <protection/>
    </xf>
    <xf numFmtId="196" fontId="13" fillId="16" borderId="168" xfId="55" applyNumberFormat="1" applyFont="1" applyFill="1" applyBorder="1" applyAlignment="1" applyProtection="1">
      <alignment horizontal="center"/>
      <protection/>
    </xf>
    <xf numFmtId="196" fontId="8" fillId="16" borderId="169" xfId="55" applyNumberFormat="1" applyFont="1" applyFill="1" applyBorder="1" applyAlignment="1" applyProtection="1">
      <alignment horizontal="center"/>
      <protection/>
    </xf>
    <xf numFmtId="0" fontId="121" fillId="0" borderId="0" xfId="55" applyProtection="1">
      <alignment/>
      <protection/>
    </xf>
    <xf numFmtId="0" fontId="121" fillId="0" borderId="0" xfId="55" applyNumberFormat="1" applyProtection="1">
      <alignment/>
      <protection/>
    </xf>
    <xf numFmtId="192" fontId="142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1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206" fontId="54" fillId="20" borderId="51" xfId="62" applyNumberFormat="1" applyFont="1" applyFill="1" applyBorder="1" applyAlignment="1" applyProtection="1">
      <alignment horizontal="center" vertical="center" wrapText="1"/>
      <protection/>
    </xf>
    <xf numFmtId="189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8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4" fontId="79" fillId="5" borderId="17" xfId="52" applyNumberFormat="1" applyFont="1" applyFill="1" applyBorder="1" applyAlignment="1" applyProtection="1">
      <alignment horizontal="center" vertical="center"/>
      <protection/>
    </xf>
    <xf numFmtId="194" fontId="79" fillId="5" borderId="12" xfId="52" applyNumberFormat="1" applyFont="1" applyFill="1" applyBorder="1" applyAlignment="1" applyProtection="1">
      <alignment horizontal="center" vertical="center"/>
      <protection/>
    </xf>
    <xf numFmtId="194" fontId="79" fillId="5" borderId="18" xfId="52" applyNumberFormat="1" applyFont="1" applyFill="1" applyBorder="1" applyAlignment="1" applyProtection="1">
      <alignment horizontal="center" vertical="center"/>
      <protection/>
    </xf>
    <xf numFmtId="0" fontId="148" fillId="7" borderId="49" xfId="60" applyFont="1" applyFill="1" applyBorder="1" applyAlignment="1" applyProtection="1">
      <alignment horizontal="right" vertical="center"/>
      <protection/>
    </xf>
    <xf numFmtId="194" fontId="79" fillId="5" borderId="75" xfId="52" applyNumberFormat="1" applyFont="1" applyFill="1" applyBorder="1" applyAlignment="1" applyProtection="1">
      <alignment horizontal="center" vertical="center"/>
      <protection/>
    </xf>
    <xf numFmtId="194" fontId="79" fillId="5" borderId="72" xfId="52" applyNumberFormat="1" applyFont="1" applyFill="1" applyBorder="1" applyAlignment="1" applyProtection="1">
      <alignment horizontal="center" vertical="center"/>
      <protection/>
    </xf>
    <xf numFmtId="194" fontId="79" fillId="5" borderId="70" xfId="52" applyNumberFormat="1" applyFont="1" applyFill="1" applyBorder="1" applyAlignment="1" applyProtection="1">
      <alignment horizontal="center" vertical="center"/>
      <protection/>
    </xf>
    <xf numFmtId="194" fontId="79" fillId="5" borderId="67" xfId="52" applyNumberFormat="1" applyFont="1" applyFill="1" applyBorder="1" applyAlignment="1" applyProtection="1">
      <alignment horizontal="center" vertical="center"/>
      <protection/>
    </xf>
    <xf numFmtId="194" fontId="79" fillId="16" borderId="87" xfId="52" applyNumberFormat="1" applyFont="1" applyFill="1" applyBorder="1" applyAlignment="1" applyProtection="1">
      <alignment horizontal="center" vertical="center"/>
      <protection/>
    </xf>
    <xf numFmtId="194" fontId="79" fillId="16" borderId="84" xfId="52" applyNumberFormat="1" applyFont="1" applyFill="1" applyBorder="1" applyAlignment="1" applyProtection="1">
      <alignment horizontal="center" vertical="center"/>
      <protection/>
    </xf>
    <xf numFmtId="194" fontId="79" fillId="4" borderId="17" xfId="52" applyNumberFormat="1" applyFont="1" applyFill="1" applyBorder="1" applyAlignment="1" applyProtection="1">
      <alignment horizontal="center" vertical="center"/>
      <protection/>
    </xf>
    <xf numFmtId="194" fontId="79" fillId="4" borderId="12" xfId="52" applyNumberFormat="1" applyFont="1" applyFill="1" applyBorder="1" applyAlignment="1" applyProtection="1">
      <alignment horizontal="center" vertical="center"/>
      <protection/>
    </xf>
    <xf numFmtId="194" fontId="79" fillId="4" borderId="18" xfId="52" applyNumberFormat="1" applyFont="1" applyFill="1" applyBorder="1" applyAlignment="1" applyProtection="1">
      <alignment horizontal="center" vertical="center"/>
      <protection/>
    </xf>
    <xf numFmtId="194" fontId="79" fillId="5" borderId="38" xfId="52" applyNumberFormat="1" applyFont="1" applyFill="1" applyBorder="1" applyAlignment="1" applyProtection="1">
      <alignment horizontal="center" vertical="center"/>
      <protection/>
    </xf>
    <xf numFmtId="194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89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37" fillId="29" borderId="0" xfId="54" applyFont="1" applyFill="1" applyBorder="1">
      <alignment/>
      <protection/>
    </xf>
    <xf numFmtId="0" fontId="137" fillId="29" borderId="0" xfId="54" applyFont="1" applyFill="1" applyBorder="1" applyAlignment="1">
      <alignment/>
      <protection/>
    </xf>
    <xf numFmtId="0" fontId="137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2" xfId="0" applyFont="1" applyFill="1" applyBorder="1" applyAlignment="1" applyProtection="1" quotePrefix="1">
      <alignment horizontal="left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0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90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0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37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0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0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0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0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0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47" fillId="30" borderId="66" xfId="52" applyNumberFormat="1" applyFont="1" applyFill="1" applyBorder="1" applyAlignment="1" quotePrefix="1">
      <alignment horizontal="center"/>
      <protection/>
    </xf>
    <xf numFmtId="0" fontId="95" fillId="30" borderId="66" xfId="52" applyFont="1" applyFill="1" applyBorder="1">
      <alignment/>
      <protection/>
    </xf>
    <xf numFmtId="49" fontId="190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1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2" fillId="30" borderId="98" xfId="52" applyNumberFormat="1" applyFont="1" applyFill="1" applyBorder="1" applyAlignment="1">
      <alignment horizontal="center"/>
      <protection/>
    </xf>
    <xf numFmtId="188" fontId="43" fillId="30" borderId="61" xfId="52" applyNumberFormat="1" applyFont="1" applyFill="1" applyBorder="1" applyAlignment="1">
      <alignment horizontal="left"/>
      <protection/>
    </xf>
    <xf numFmtId="188" fontId="193" fillId="30" borderId="61" xfId="52" applyNumberFormat="1" applyFont="1" applyFill="1" applyBorder="1" applyAlignment="1">
      <alignment horizontal="left"/>
      <protection/>
    </xf>
    <xf numFmtId="0" fontId="95" fillId="30" borderId="142" xfId="52" applyFont="1" applyFill="1" applyBorder="1">
      <alignment/>
      <protection/>
    </xf>
    <xf numFmtId="49" fontId="194" fillId="30" borderId="64" xfId="52" applyNumberFormat="1" applyFont="1" applyFill="1" applyBorder="1" applyAlignment="1" quotePrefix="1">
      <alignment horizontal="center"/>
      <protection/>
    </xf>
    <xf numFmtId="0" fontId="95" fillId="30" borderId="111" xfId="52" applyFont="1" applyFill="1" applyBorder="1">
      <alignment/>
      <protection/>
    </xf>
    <xf numFmtId="0" fontId="95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5" fillId="30" borderId="64" xfId="52" applyFont="1" applyFill="1" applyBorder="1" applyAlignment="1">
      <alignment horizontal="left"/>
      <protection/>
    </xf>
    <xf numFmtId="0" fontId="137" fillId="0" borderId="0" xfId="54" applyFont="1" applyFill="1" applyBorder="1" quotePrefix="1">
      <alignment/>
      <protection/>
    </xf>
    <xf numFmtId="188" fontId="137" fillId="0" borderId="0" xfId="54" applyNumberFormat="1" applyFont="1" applyFill="1" applyBorder="1">
      <alignment/>
      <protection/>
    </xf>
    <xf numFmtId="0" fontId="95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6" fillId="30" borderId="66" xfId="52" applyFont="1" applyFill="1" applyBorder="1">
      <alignment/>
      <protection/>
    </xf>
    <xf numFmtId="188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8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4" fillId="30" borderId="129" xfId="52" applyNumberFormat="1" applyFont="1" applyFill="1" applyBorder="1" applyAlignment="1" quotePrefix="1">
      <alignment horizontal="center"/>
      <protection/>
    </xf>
    <xf numFmtId="0" fontId="13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95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5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195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195" fillId="30" borderId="176" xfId="52" applyFont="1" applyFill="1" applyBorder="1" applyAlignment="1">
      <alignment horizontal="left"/>
      <protection/>
    </xf>
    <xf numFmtId="0" fontId="194" fillId="0" borderId="0" xfId="52" applyNumberFormat="1" applyFont="1" applyFill="1" applyBorder="1" applyAlignment="1" quotePrefix="1">
      <alignment horizontal="center"/>
      <protection/>
    </xf>
    <xf numFmtId="0" fontId="195" fillId="0" borderId="0" xfId="52" applyFont="1" applyFill="1" applyBorder="1" applyAlignment="1">
      <alignment horizontal="left"/>
      <protection/>
    </xf>
    <xf numFmtId="0" fontId="137" fillId="29" borderId="12" xfId="54" applyFont="1" applyFill="1" applyBorder="1">
      <alignment/>
      <protection/>
    </xf>
    <xf numFmtId="0" fontId="137" fillId="29" borderId="12" xfId="54" applyFont="1" applyFill="1" applyBorder="1" applyAlignment="1">
      <alignment/>
      <protection/>
    </xf>
    <xf numFmtId="0" fontId="137" fillId="0" borderId="12" xfId="54" applyFont="1" applyFill="1" applyBorder="1">
      <alignment/>
      <protection/>
    </xf>
    <xf numFmtId="14" fontId="137" fillId="30" borderId="12" xfId="54" applyNumberFormat="1" applyFont="1" applyFill="1" applyBorder="1" applyAlignment="1">
      <alignment horizontal="left"/>
      <protection/>
    </xf>
    <xf numFmtId="49" fontId="142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2" fontId="10" fillId="30" borderId="0" xfId="61" applyNumberFormat="1" applyFont="1" applyFill="1" applyBorder="1" applyAlignment="1" quotePrefix="1">
      <alignment horizontal="left"/>
      <protection/>
    </xf>
    <xf numFmtId="192" fontId="192" fillId="30" borderId="98" xfId="52" applyNumberFormat="1" applyFont="1" applyFill="1" applyBorder="1" applyAlignment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94" fillId="30" borderId="63" xfId="52" applyNumberFormat="1" applyFont="1" applyFill="1" applyBorder="1" applyAlignment="1" quotePrefix="1">
      <alignment horizontal="center"/>
      <protection/>
    </xf>
    <xf numFmtId="49" fontId="190" fillId="30" borderId="63" xfId="52" applyNumberFormat="1" applyFont="1" applyFill="1" applyBorder="1" applyAlignment="1" quotePrefix="1">
      <alignment horizontal="center"/>
      <protection/>
    </xf>
    <xf numFmtId="49" fontId="194" fillId="30" borderId="176" xfId="52" applyNumberFormat="1" applyFont="1" applyFill="1" applyBorder="1" applyAlignment="1" quotePrefix="1">
      <alignment horizontal="center"/>
      <protection/>
    </xf>
    <xf numFmtId="49" fontId="190" fillId="30" borderId="129" xfId="52" applyNumberFormat="1" applyFont="1" applyFill="1" applyBorder="1" applyAlignment="1" quotePrefix="1">
      <alignment horizontal="center"/>
      <protection/>
    </xf>
    <xf numFmtId="49" fontId="194" fillId="30" borderId="66" xfId="52" applyNumberFormat="1" applyFont="1" applyFill="1" applyBorder="1" applyAlignment="1" quotePrefix="1">
      <alignment horizontal="center"/>
      <protection/>
    </xf>
    <xf numFmtId="49" fontId="147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3" fillId="4" borderId="23" xfId="0" applyFont="1" applyFill="1" applyBorder="1" applyAlignment="1" applyProtection="1">
      <alignment horizontal="center" vertical="center" wrapText="1"/>
      <protection/>
    </xf>
    <xf numFmtId="0" fontId="143" fillId="4" borderId="24" xfId="0" applyFont="1" applyFill="1" applyBorder="1" applyAlignment="1" applyProtection="1">
      <alignment horizontal="center" vertical="center" wrapText="1"/>
      <protection/>
    </xf>
    <xf numFmtId="0" fontId="143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6" fillId="16" borderId="0" xfId="0" applyFont="1" applyFill="1" applyAlignment="1" quotePrefix="1">
      <alignment vertical="center"/>
    </xf>
    <xf numFmtId="0" fontId="137" fillId="20" borderId="0" xfId="54" applyFill="1">
      <alignment/>
      <protection/>
    </xf>
    <xf numFmtId="0" fontId="137" fillId="20" borderId="0" xfId="54" applyFill="1" applyAlignment="1">
      <alignment/>
      <protection/>
    </xf>
    <xf numFmtId="0" fontId="137" fillId="4" borderId="0" xfId="54" applyFill="1">
      <alignment/>
      <protection/>
    </xf>
    <xf numFmtId="0" fontId="137" fillId="4" borderId="0" xfId="54" applyFill="1" applyAlignment="1">
      <alignment/>
      <protection/>
    </xf>
    <xf numFmtId="194" fontId="79" fillId="5" borderId="177" xfId="52" applyNumberFormat="1" applyFont="1" applyFill="1" applyBorder="1" applyAlignment="1" applyProtection="1">
      <alignment horizontal="center" vertical="center"/>
      <protection/>
    </xf>
    <xf numFmtId="194" fontId="79" fillId="5" borderId="98" xfId="52" applyNumberFormat="1" applyFont="1" applyFill="1" applyBorder="1" applyAlignment="1" applyProtection="1">
      <alignment horizontal="center" vertical="center"/>
      <protection/>
    </xf>
    <xf numFmtId="194" fontId="79" fillId="5" borderId="13" xfId="52" applyNumberFormat="1" applyFont="1" applyFill="1" applyBorder="1" applyAlignment="1" applyProtection="1">
      <alignment horizontal="center" vertical="center"/>
      <protection/>
    </xf>
    <xf numFmtId="194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94" fontId="79" fillId="4" borderId="98" xfId="52" applyNumberFormat="1" applyFont="1" applyFill="1" applyBorder="1" applyAlignment="1" applyProtection="1">
      <alignment horizontal="center" vertical="center"/>
      <protection/>
    </xf>
    <xf numFmtId="194" fontId="79" fillId="4" borderId="25" xfId="52" applyNumberFormat="1" applyFont="1" applyFill="1" applyBorder="1" applyAlignment="1" applyProtection="1">
      <alignment horizontal="center" vertical="center"/>
      <protection/>
    </xf>
    <xf numFmtId="194" fontId="79" fillId="16" borderId="36" xfId="52" applyNumberFormat="1" applyFont="1" applyFill="1" applyBorder="1" applyAlignment="1" applyProtection="1">
      <alignment horizontal="center" vertical="center"/>
      <protection/>
    </xf>
    <xf numFmtId="194" fontId="79" fillId="4" borderId="13" xfId="52" applyNumberFormat="1" applyFont="1" applyFill="1" applyBorder="1" applyAlignment="1" applyProtection="1">
      <alignment horizontal="center" vertical="center"/>
      <protection/>
    </xf>
    <xf numFmtId="194" fontId="79" fillId="5" borderId="124" xfId="52" applyNumberFormat="1" applyFont="1" applyFill="1" applyBorder="1" applyAlignment="1" applyProtection="1">
      <alignment horizontal="center" vertical="center"/>
      <protection/>
    </xf>
    <xf numFmtId="194" fontId="79" fillId="5" borderId="111" xfId="52" applyNumberFormat="1" applyFont="1" applyFill="1" applyBorder="1" applyAlignment="1" applyProtection="1">
      <alignment horizontal="center" vertical="center"/>
      <protection/>
    </xf>
    <xf numFmtId="194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94" fontId="79" fillId="5" borderId="45" xfId="52" applyNumberFormat="1" applyFont="1" applyFill="1" applyBorder="1" applyAlignment="1" applyProtection="1">
      <alignment horizontal="center" vertical="center"/>
      <protection/>
    </xf>
    <xf numFmtId="194" fontId="79" fillId="5" borderId="35" xfId="52" applyNumberFormat="1" applyFont="1" applyFill="1" applyBorder="1" applyAlignment="1" applyProtection="1">
      <alignment horizontal="center" vertical="center"/>
      <protection/>
    </xf>
    <xf numFmtId="194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77" xfId="52" applyNumberFormat="1" applyFont="1" applyFill="1" applyBorder="1" applyAlignment="1" applyProtection="1">
      <alignment horizontal="right" vertical="center"/>
      <protection locked="0"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94" fontId="79" fillId="5" borderId="28" xfId="52" applyNumberFormat="1" applyFont="1" applyFill="1" applyBorder="1" applyAlignment="1" applyProtection="1">
      <alignment horizontal="center" vertical="center"/>
      <protection/>
    </xf>
    <xf numFmtId="194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94" fontId="79" fillId="5" borderId="173" xfId="52" applyNumberFormat="1" applyFont="1" applyFill="1" applyBorder="1" applyAlignment="1" applyProtection="1">
      <alignment horizontal="center" vertical="center"/>
      <protection/>
    </xf>
    <xf numFmtId="194" fontId="79" fillId="5" borderId="178" xfId="52" applyNumberFormat="1" applyFont="1" applyFill="1" applyBorder="1" applyAlignment="1" applyProtection="1">
      <alignment horizontal="center" vertical="center"/>
      <protection/>
    </xf>
    <xf numFmtId="194" fontId="79" fillId="5" borderId="23" xfId="52" applyNumberFormat="1" applyFont="1" applyFill="1" applyBorder="1" applyAlignment="1" applyProtection="1">
      <alignment horizontal="center" vertical="center"/>
      <protection/>
    </xf>
    <xf numFmtId="194" fontId="79" fillId="5" borderId="180" xfId="52" applyNumberFormat="1" applyFont="1" applyFill="1" applyBorder="1" applyAlignment="1" applyProtection="1">
      <alignment horizontal="center" vertical="center"/>
      <protection/>
    </xf>
    <xf numFmtId="3" fontId="8" fillId="16" borderId="181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94" fontId="79" fillId="16" borderId="182" xfId="52" applyNumberFormat="1" applyFont="1" applyFill="1" applyBorder="1" applyAlignment="1" applyProtection="1">
      <alignment horizontal="center" vertical="center"/>
      <protection/>
    </xf>
    <xf numFmtId="194" fontId="79" fillId="16" borderId="183" xfId="52" applyNumberFormat="1" applyFont="1" applyFill="1" applyBorder="1" applyAlignment="1" applyProtection="1">
      <alignment horizontal="center" vertical="center"/>
      <protection/>
    </xf>
    <xf numFmtId="194" fontId="79" fillId="16" borderId="184" xfId="52" applyNumberFormat="1" applyFont="1" applyFill="1" applyBorder="1" applyAlignment="1" applyProtection="1">
      <alignment horizontal="center" vertical="center"/>
      <protection/>
    </xf>
    <xf numFmtId="194" fontId="79" fillId="16" borderId="185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94" fontId="79" fillId="16" borderId="171" xfId="52" applyNumberFormat="1" applyFont="1" applyFill="1" applyBorder="1" applyAlignment="1" applyProtection="1">
      <alignment horizontal="center" vertical="center"/>
      <protection/>
    </xf>
    <xf numFmtId="194" fontId="79" fillId="16" borderId="46" xfId="52" applyNumberFormat="1" applyFont="1" applyFill="1" applyBorder="1" applyAlignment="1" applyProtection="1">
      <alignment horizontal="center" vertical="center"/>
      <protection/>
    </xf>
    <xf numFmtId="187" fontId="197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49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5" fillId="16" borderId="82" xfId="0" applyFont="1" applyFill="1" applyBorder="1" applyAlignment="1" applyProtection="1" quotePrefix="1">
      <alignment horizontal="left"/>
      <protection/>
    </xf>
    <xf numFmtId="3" fontId="29" fillId="7" borderId="93" xfId="0" applyNumberFormat="1" applyFont="1" applyFill="1" applyBorder="1" applyAlignment="1" applyProtection="1">
      <alignment/>
      <protection/>
    </xf>
    <xf numFmtId="3" fontId="29" fillId="4" borderId="171" xfId="0" applyNumberFormat="1" applyFont="1" applyFill="1" applyBorder="1" applyAlignment="1" applyProtection="1">
      <alignment/>
      <protection/>
    </xf>
    <xf numFmtId="0" fontId="29" fillId="4" borderId="129" xfId="0" applyFont="1" applyFill="1" applyBorder="1" applyAlignment="1" applyProtection="1" quotePrefix="1">
      <alignment horizontal="left"/>
      <protection/>
    </xf>
    <xf numFmtId="0" fontId="29" fillId="4" borderId="129" xfId="0" applyFont="1" applyFill="1" applyBorder="1" applyAlignment="1" applyProtection="1">
      <alignment horizontal="left"/>
      <protection/>
    </xf>
    <xf numFmtId="3" fontId="29" fillId="4" borderId="129" xfId="0" applyNumberFormat="1" applyFont="1" applyFill="1" applyBorder="1" applyAlignment="1" applyProtection="1">
      <alignment/>
      <protection/>
    </xf>
    <xf numFmtId="3" fontId="29" fillId="4" borderId="110" xfId="0" applyNumberFormat="1" applyFont="1" applyFill="1" applyBorder="1" applyAlignment="1" applyProtection="1">
      <alignment/>
      <protection/>
    </xf>
    <xf numFmtId="3" fontId="29" fillId="4" borderId="107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" fontId="74" fillId="4" borderId="107" xfId="0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8" fillId="5" borderId="125" xfId="65" applyNumberFormat="1" applyFont="1" applyFill="1" applyBorder="1" applyAlignment="1" applyProtection="1">
      <alignment/>
      <protection/>
    </xf>
    <xf numFmtId="38" fontId="198" fillId="5" borderId="47" xfId="65" applyNumberFormat="1" applyFont="1" applyFill="1" applyBorder="1" applyAlignment="1" applyProtection="1">
      <alignment/>
      <protection/>
    </xf>
    <xf numFmtId="38" fontId="198" fillId="5" borderId="147" xfId="65" applyNumberFormat="1" applyFont="1" applyFill="1" applyBorder="1" applyAlignment="1" applyProtection="1">
      <alignment/>
      <protection/>
    </xf>
    <xf numFmtId="203" fontId="199" fillId="5" borderId="66" xfId="55" applyNumberFormat="1" applyFont="1" applyFill="1" applyBorder="1" applyAlignment="1" applyProtection="1">
      <alignment/>
      <protection/>
    </xf>
    <xf numFmtId="203" fontId="200" fillId="5" borderId="66" xfId="55" applyNumberFormat="1" applyFont="1" applyFill="1" applyBorder="1" applyAlignment="1" applyProtection="1">
      <alignment/>
      <protection/>
    </xf>
    <xf numFmtId="203" fontId="200" fillId="5" borderId="145" xfId="55" applyNumberFormat="1" applyFont="1" applyFill="1" applyBorder="1" applyAlignment="1" applyProtection="1">
      <alignment/>
      <protection/>
    </xf>
    <xf numFmtId="38" fontId="198" fillId="5" borderId="125" xfId="65" applyNumberFormat="1" applyFont="1" applyFill="1" applyBorder="1" applyAlignment="1" applyProtection="1">
      <alignment horizontal="center"/>
      <protection/>
    </xf>
    <xf numFmtId="38" fontId="198" fillId="5" borderId="47" xfId="65" applyNumberFormat="1" applyFont="1" applyFill="1" applyBorder="1" applyAlignment="1" applyProtection="1">
      <alignment horizontal="center"/>
      <protection/>
    </xf>
    <xf numFmtId="38" fontId="198" fillId="5" borderId="147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0" fontId="202" fillId="4" borderId="0" xfId="55" applyFont="1" applyFill="1" applyBorder="1" applyAlignment="1" applyProtection="1">
      <alignment horizontal="center"/>
      <protection/>
    </xf>
    <xf numFmtId="200" fontId="174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92" fontId="132" fillId="16" borderId="109" xfId="77" applyNumberFormat="1" applyFill="1" applyBorder="1" applyAlignment="1" applyProtection="1">
      <alignment horizontal="center" vertical="center"/>
      <protection/>
    </xf>
    <xf numFmtId="192" fontId="172" fillId="16" borderId="13" xfId="52" applyNumberFormat="1" applyFont="1" applyFill="1" applyBorder="1" applyAlignment="1" applyProtection="1">
      <alignment horizontal="center" vertical="center"/>
      <protection/>
    </xf>
    <xf numFmtId="3" fontId="132" fillId="16" borderId="109" xfId="77" applyNumberFormat="1" applyFill="1" applyBorder="1" applyAlignment="1" applyProtection="1">
      <alignment horizontal="center"/>
      <protection/>
    </xf>
    <xf numFmtId="0" fontId="172" fillId="16" borderId="25" xfId="64" applyFont="1" applyFill="1" applyBorder="1" applyAlignment="1" applyProtection="1">
      <alignment horizontal="center"/>
      <protection/>
    </xf>
    <xf numFmtId="0" fontId="172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0" fillId="23" borderId="122" xfId="65" applyNumberFormat="1" applyFont="1" applyFill="1" applyBorder="1" applyAlignment="1" applyProtection="1">
      <alignment horizontal="center"/>
      <protection/>
    </xf>
    <xf numFmtId="38" fontId="80" fillId="23" borderId="41" xfId="65" applyNumberFormat="1" applyFont="1" applyFill="1" applyBorder="1" applyAlignment="1" applyProtection="1">
      <alignment horizontal="center"/>
      <protection/>
    </xf>
    <xf numFmtId="38" fontId="80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1" fillId="7" borderId="126" xfId="0" applyFont="1" applyFill="1" applyBorder="1" applyAlignment="1" applyProtection="1">
      <alignment horizontal="center" vertical="center" wrapText="1"/>
      <protection/>
    </xf>
    <xf numFmtId="0" fontId="141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149" fillId="7" borderId="14" xfId="0" applyFont="1" applyFill="1" applyBorder="1" applyAlignment="1" applyProtection="1">
      <alignment horizontal="center" vertical="center"/>
      <protection/>
    </xf>
    <xf numFmtId="0" fontId="149" fillId="7" borderId="15" xfId="0" applyFont="1" applyFill="1" applyBorder="1" applyAlignment="1" applyProtection="1">
      <alignment horizontal="center" vertical="center"/>
      <protection/>
    </xf>
    <xf numFmtId="0" fontId="149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4" fontId="5" fillId="21" borderId="0" xfId="52" applyNumberFormat="1" applyFont="1" applyFill="1" applyBorder="1" applyAlignment="1">
      <alignment horizontal="left" wrapText="1"/>
      <protection/>
    </xf>
    <xf numFmtId="0" fontId="81" fillId="5" borderId="25" xfId="60" applyFont="1" applyFill="1" applyBorder="1" applyAlignment="1" quotePrefix="1">
      <alignment horizontal="left" vertical="center" wrapText="1"/>
      <protection/>
    </xf>
    <xf numFmtId="0" fontId="203" fillId="5" borderId="25" xfId="52" applyFont="1" applyFill="1" applyBorder="1" applyAlignment="1">
      <alignment horizontal="left" vertical="center" wrapText="1"/>
      <protection/>
    </xf>
    <xf numFmtId="0" fontId="81" fillId="5" borderId="25" xfId="60" applyFont="1" applyFill="1" applyBorder="1" applyAlignment="1" applyProtection="1" quotePrefix="1">
      <alignment horizontal="left" vertical="center" wrapText="1"/>
      <protection/>
    </xf>
    <xf numFmtId="0" fontId="203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2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2" fillId="4" borderId="109" xfId="52" applyNumberFormat="1" applyFont="1" applyFill="1" applyBorder="1" applyAlignment="1" applyProtection="1">
      <alignment horizontal="center" vertical="center"/>
      <protection locked="0"/>
    </xf>
    <xf numFmtId="3" fontId="82" fillId="4" borderId="25" xfId="52" applyNumberFormat="1" applyFont="1" applyFill="1" applyBorder="1" applyAlignment="1" applyProtection="1">
      <alignment horizontal="center" vertical="center"/>
      <protection locked="0"/>
    </xf>
    <xf numFmtId="3" fontId="82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4" fillId="4" borderId="109" xfId="52" applyNumberFormat="1" applyFont="1" applyFill="1" applyBorder="1" applyAlignment="1" applyProtection="1">
      <alignment horizontal="center" vertical="center"/>
      <protection locked="0"/>
    </xf>
    <xf numFmtId="3" fontId="204" fillId="4" borderId="25" xfId="52" applyNumberFormat="1" applyFont="1" applyFill="1" applyBorder="1" applyAlignment="1" applyProtection="1">
      <alignment horizontal="center" vertical="center"/>
      <protection locked="0"/>
    </xf>
    <xf numFmtId="3" fontId="204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1507</v>
      </c>
      <c r="C1" s="982"/>
      <c r="D1" s="982"/>
      <c r="E1" s="983"/>
      <c r="F1" s="984" t="s">
        <v>1490</v>
      </c>
      <c r="G1" s="985" t="s">
        <v>1508</v>
      </c>
      <c r="H1" s="983"/>
      <c r="I1" s="986" t="s">
        <v>1509</v>
      </c>
      <c r="J1" s="986"/>
      <c r="K1" s="983"/>
      <c r="L1" s="987" t="s">
        <v>1510</v>
      </c>
      <c r="M1" s="983"/>
      <c r="N1" s="988"/>
      <c r="O1" s="983"/>
      <c r="P1" s="989" t="s">
        <v>1511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53">
        <f>+OTCHET!B9</f>
        <v>0</v>
      </c>
      <c r="C2" s="1654"/>
      <c r="D2" s="1655"/>
      <c r="E2" s="994"/>
      <c r="F2" s="995">
        <f>+OTCHET!H9</f>
        <v>0</v>
      </c>
      <c r="G2" s="996" t="str">
        <f>+OTCHET!F12</f>
        <v>5906</v>
      </c>
      <c r="H2" s="997"/>
      <c r="I2" s="1656" t="str">
        <f>+OTCHET!H609</f>
        <v>www.momchilgrad.bg</v>
      </c>
      <c r="J2" s="1657"/>
      <c r="K2" s="988"/>
      <c r="L2" s="1658">
        <f>OTCHET!H607</f>
        <v>0</v>
      </c>
      <c r="M2" s="1659"/>
      <c r="N2" s="1660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1512</v>
      </c>
      <c r="T2" s="1661">
        <f>+OTCHET!I9</f>
        <v>0</v>
      </c>
      <c r="U2" s="1662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1513</v>
      </c>
      <c r="C4" s="1006"/>
      <c r="D4" s="1006"/>
      <c r="E4" s="1007"/>
      <c r="F4" s="1006"/>
      <c r="G4" s="1008"/>
      <c r="H4" s="1008"/>
      <c r="I4" s="1008"/>
      <c r="J4" s="1008" t="s">
        <v>1514</v>
      </c>
      <c r="K4" s="997"/>
      <c r="L4" s="1009">
        <f>+Q4</f>
        <v>2018</v>
      </c>
      <c r="M4" s="1010"/>
      <c r="N4" s="1010"/>
      <c r="O4" s="998"/>
      <c r="P4" s="1011" t="s">
        <v>1514</v>
      </c>
      <c r="Q4" s="1009">
        <f>+OTCHET!C3</f>
        <v>2018</v>
      </c>
      <c r="R4" s="1001"/>
      <c r="S4" s="1648" t="s">
        <v>1515</v>
      </c>
      <c r="T4" s="1648"/>
      <c r="U4" s="1648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1516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43281</v>
      </c>
      <c r="M6" s="994"/>
      <c r="N6" s="1019" t="s">
        <v>1517</v>
      </c>
      <c r="O6" s="983"/>
      <c r="P6" s="1020">
        <f>OTCHET!F9</f>
        <v>43281</v>
      </c>
      <c r="Q6" s="1019" t="s">
        <v>1517</v>
      </c>
      <c r="R6" s="1021"/>
      <c r="S6" s="1649">
        <f>+Q4</f>
        <v>2018</v>
      </c>
      <c r="T6" s="1649"/>
      <c r="U6" s="1649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1518</v>
      </c>
      <c r="G8" s="1031" t="s">
        <v>1519</v>
      </c>
      <c r="H8" s="994"/>
      <c r="I8" s="1032" t="s">
        <v>1520</v>
      </c>
      <c r="J8" s="1033" t="s">
        <v>1521</v>
      </c>
      <c r="K8" s="994"/>
      <c r="L8" s="1034" t="s">
        <v>1522</v>
      </c>
      <c r="M8" s="994"/>
      <c r="N8" s="1035" t="s">
        <v>1523</v>
      </c>
      <c r="O8" s="1036"/>
      <c r="P8" s="1037" t="s">
        <v>1524</v>
      </c>
      <c r="Q8" s="1038" t="s">
        <v>1525</v>
      </c>
      <c r="R8" s="1021"/>
      <c r="S8" s="1650" t="s">
        <v>1494</v>
      </c>
      <c r="T8" s="1651"/>
      <c r="U8" s="1652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1526</v>
      </c>
      <c r="C9" s="1040"/>
      <c r="D9" s="1041"/>
      <c r="E9" s="994"/>
      <c r="F9" s="1042">
        <f>+L4</f>
        <v>2018</v>
      </c>
      <c r="G9" s="1043">
        <f>+L6</f>
        <v>43281</v>
      </c>
      <c r="H9" s="994"/>
      <c r="I9" s="1044">
        <f>+L4</f>
        <v>2018</v>
      </c>
      <c r="J9" s="1045">
        <f>+L6</f>
        <v>43281</v>
      </c>
      <c r="K9" s="1046"/>
      <c r="L9" s="1047">
        <f>+L6</f>
        <v>43281</v>
      </c>
      <c r="M9" s="1046"/>
      <c r="N9" s="1048">
        <f>+L6</f>
        <v>43281</v>
      </c>
      <c r="O9" s="1049"/>
      <c r="P9" s="1050">
        <f>+L4</f>
        <v>2018</v>
      </c>
      <c r="Q9" s="1048">
        <f>+L6</f>
        <v>43281</v>
      </c>
      <c r="R9" s="1021"/>
      <c r="S9" s="1663" t="s">
        <v>1495</v>
      </c>
      <c r="T9" s="1664"/>
      <c r="U9" s="1665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1527</v>
      </c>
      <c r="C10" s="1053"/>
      <c r="D10" s="1054"/>
      <c r="E10" s="994"/>
      <c r="F10" s="1055" t="s">
        <v>1614</v>
      </c>
      <c r="G10" s="1056" t="s">
        <v>1615</v>
      </c>
      <c r="H10" s="994"/>
      <c r="I10" s="1055" t="s">
        <v>840</v>
      </c>
      <c r="J10" s="1056" t="s">
        <v>841</v>
      </c>
      <c r="K10" s="994"/>
      <c r="L10" s="1056" t="s">
        <v>820</v>
      </c>
      <c r="M10" s="994"/>
      <c r="N10" s="1057" t="s">
        <v>1528</v>
      </c>
      <c r="O10" s="1058"/>
      <c r="P10" s="1059" t="s">
        <v>1614</v>
      </c>
      <c r="Q10" s="1060" t="s">
        <v>1615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1529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1529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1530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1530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1531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66" t="s">
        <v>1532</v>
      </c>
      <c r="T13" s="1667"/>
      <c r="U13" s="166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1533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669" t="s">
        <v>781</v>
      </c>
      <c r="T14" s="1670"/>
      <c r="U14" s="1671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779</v>
      </c>
      <c r="C15" s="1632"/>
      <c r="D15" s="1633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643" t="s">
        <v>780</v>
      </c>
      <c r="T15" s="1644"/>
      <c r="U15" s="1672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1534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669" t="s">
        <v>1535</v>
      </c>
      <c r="T16" s="1670"/>
      <c r="U16" s="1671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1536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+ROUND(OTCHET!E78,0)</f>
        <v>0</v>
      </c>
      <c r="Q17" s="1089">
        <f>+ROUND(OTCHET!L78,0)</f>
        <v>0</v>
      </c>
      <c r="R17" s="1021"/>
      <c r="S17" s="1669" t="s">
        <v>1537</v>
      </c>
      <c r="T17" s="1670"/>
      <c r="U17" s="1671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1538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+ROUND(OTCHET!E79+OTCHET!E80,0)</f>
        <v>0</v>
      </c>
      <c r="Q18" s="1089">
        <f>+ROUND(OTCHET!L79+OTCHET!L80,0)</f>
        <v>0</v>
      </c>
      <c r="R18" s="1021"/>
      <c r="S18" s="1669" t="s">
        <v>1539</v>
      </c>
      <c r="T18" s="1670"/>
      <c r="U18" s="1671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1540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669" t="s">
        <v>1541</v>
      </c>
      <c r="T19" s="1670"/>
      <c r="U19" s="1671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1542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669" t="s">
        <v>1543</v>
      </c>
      <c r="T20" s="1670"/>
      <c r="U20" s="1671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1544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669" t="s">
        <v>1545</v>
      </c>
      <c r="T21" s="1670"/>
      <c r="U21" s="1671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1546</v>
      </c>
      <c r="C22" s="1092"/>
      <c r="D22" s="1093"/>
      <c r="E22" s="994"/>
      <c r="F22" s="1094">
        <f t="shared" si="0"/>
        <v>0</v>
      </c>
      <c r="G22" s="1095">
        <f t="shared" si="1"/>
        <v>0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0</v>
      </c>
      <c r="O22" s="1072"/>
      <c r="P22" s="1094">
        <f>+ROUND(OTCHET!E114+OTCHET!E115+OTCHET!E121,0)</f>
        <v>0</v>
      </c>
      <c r="Q22" s="1095">
        <f>+ROUND(OTCHET!L114+OTCHET!L115+OTCHET!L121,0)</f>
        <v>0</v>
      </c>
      <c r="R22" s="1021"/>
      <c r="S22" s="1676" t="s">
        <v>782</v>
      </c>
      <c r="T22" s="1677"/>
      <c r="U22" s="1678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1193</v>
      </c>
      <c r="C23" s="1098"/>
      <c r="D23" s="1099"/>
      <c r="E23" s="994"/>
      <c r="F23" s="1100">
        <f>+ROUND(+SUM(F13,F14,F16,F17,F18,F19,F20,F21,F22),0)</f>
        <v>0</v>
      </c>
      <c r="G23" s="1100">
        <f>+ROUND(+SUM(G13,G14,G16,G17,G18,G19,G20,G21,G22),0)</f>
        <v>0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0</v>
      </c>
      <c r="O23" s="1072"/>
      <c r="P23" s="1100">
        <f>+ROUND(+SUM(P13,P14,P16,P17,P18,P19,P20,P21,P22),0)</f>
        <v>0</v>
      </c>
      <c r="Q23" s="1100">
        <f>+ROUND(+SUM(Q13,Q14,Q16,Q17,Q18,Q19,Q20,Q21,Q22),0)</f>
        <v>0</v>
      </c>
      <c r="R23" s="1021"/>
      <c r="S23" s="1646" t="s">
        <v>1194</v>
      </c>
      <c r="T23" s="1647"/>
      <c r="U23" s="1645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1195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1195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1196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666" t="s">
        <v>1197</v>
      </c>
      <c r="T25" s="1667"/>
      <c r="U25" s="1668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1198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669" t="s">
        <v>1199</v>
      </c>
      <c r="T26" s="1670"/>
      <c r="U26" s="1671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1200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676" t="s">
        <v>1201</v>
      </c>
      <c r="T27" s="1677"/>
      <c r="U27" s="1678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1202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646" t="s">
        <v>1203</v>
      </c>
      <c r="T28" s="1647"/>
      <c r="U28" s="1645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1204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1205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1206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1207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1208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1209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646" t="s">
        <v>1210</v>
      </c>
      <c r="T35" s="1647"/>
      <c r="U35" s="1645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1211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673" t="s">
        <v>1212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1213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679" t="s">
        <v>1214</v>
      </c>
      <c r="T37" s="1680"/>
      <c r="U37" s="1681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1215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682" t="s">
        <v>1216</v>
      </c>
      <c r="T38" s="1683"/>
      <c r="U38" s="1684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1217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646" t="s">
        <v>1218</v>
      </c>
      <c r="T40" s="1647"/>
      <c r="U40" s="1645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1219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1219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1220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666" t="s">
        <v>1221</v>
      </c>
      <c r="T42" s="1667"/>
      <c r="U42" s="1668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1222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669" t="s">
        <v>1223</v>
      </c>
      <c r="T43" s="1670"/>
      <c r="U43" s="1671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1224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669" t="s">
        <v>1225</v>
      </c>
      <c r="T44" s="1670"/>
      <c r="U44" s="1671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1226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676" t="s">
        <v>1227</v>
      </c>
      <c r="T45" s="1677"/>
      <c r="U45" s="1678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1228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646" t="s">
        <v>1229</v>
      </c>
      <c r="T46" s="1647"/>
      <c r="U46" s="1645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1230</v>
      </c>
      <c r="C48" s="1172"/>
      <c r="D48" s="1173"/>
      <c r="E48" s="994"/>
      <c r="F48" s="1174">
        <f>+ROUND(F23+F28+F35+F40+F46,0)</f>
        <v>0</v>
      </c>
      <c r="G48" s="1175">
        <f>+ROUND(G23+G28+G35+G40+G46,0)</f>
        <v>0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0</v>
      </c>
      <c r="O48" s="1177"/>
      <c r="P48" s="1174">
        <f>+ROUND(P23+P28+P35+P40+P46,0)</f>
        <v>0</v>
      </c>
      <c r="Q48" s="1175">
        <f>+ROUND(Q23+Q28+Q35+Q40+Q46,0)</f>
        <v>0</v>
      </c>
      <c r="R48" s="1021"/>
      <c r="S48" s="1685" t="s">
        <v>1231</v>
      </c>
      <c r="T48" s="1686"/>
      <c r="U48" s="1687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1232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1232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1233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1233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1234</v>
      </c>
      <c r="C51" s="1080"/>
      <c r="D51" s="1081"/>
      <c r="E51" s="1178"/>
      <c r="F51" s="1076">
        <f>+IF($P$2=0,$P51,0)</f>
        <v>0</v>
      </c>
      <c r="G51" s="1077">
        <f>+IF($P$2=0,$Q51,0)</f>
        <v>0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0</v>
      </c>
      <c r="O51" s="1072"/>
      <c r="P51" s="1076">
        <f>+ROUND(OTCHET!E206-SUM(OTCHET!E218:E220)+OTCHET!E273+IF(+OR(OTCHET!$F$12=5500,OTCHET!$F$12=5600),0,+OTCHET!E299),0)</f>
        <v>0</v>
      </c>
      <c r="Q51" s="1077">
        <f>+ROUND(OTCHET!L206-SUM(OTCHET!L218:L220)+OTCHET!L273+IF(+OR(OTCHET!$F$12=5500,OTCHET!$F$12=5600),0,+OTCHET!L299),0)</f>
        <v>0</v>
      </c>
      <c r="R51" s="1021"/>
      <c r="S51" s="1666" t="s">
        <v>1235</v>
      </c>
      <c r="T51" s="1667"/>
      <c r="U51" s="1668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1236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669" t="s">
        <v>1237</v>
      </c>
      <c r="T52" s="1670"/>
      <c r="U52" s="1671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1238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669" t="s">
        <v>1239</v>
      </c>
      <c r="T53" s="1670"/>
      <c r="U53" s="1671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1240</v>
      </c>
      <c r="C54" s="1086"/>
      <c r="D54" s="1087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+ROUND(OTCHET!E188+OTCHET!E191,0)</f>
        <v>0</v>
      </c>
      <c r="Q54" s="1095">
        <f>+ROUND(OTCHET!L188+OTCHET!L191,0)</f>
        <v>0</v>
      </c>
      <c r="R54" s="1021"/>
      <c r="S54" s="1669" t="s">
        <v>1241</v>
      </c>
      <c r="T54" s="1670"/>
      <c r="U54" s="1671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1242</v>
      </c>
      <c r="C55" s="1092"/>
      <c r="D55" s="1093"/>
      <c r="E55" s="994"/>
      <c r="F55" s="1094">
        <f>+IF($P$2=0,$P55,0)</f>
        <v>0</v>
      </c>
      <c r="G55" s="1095">
        <f>+IF($P$2=0,$Q55,0)</f>
        <v>0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0</v>
      </c>
      <c r="O55" s="1072"/>
      <c r="P55" s="1094">
        <f>+ROUND(OTCHET!E197+OTCHET!E205,0)</f>
        <v>0</v>
      </c>
      <c r="Q55" s="1095">
        <f>+ROUND(OTCHET!L197+OTCHET!L205,0)</f>
        <v>0</v>
      </c>
      <c r="R55" s="1021"/>
      <c r="S55" s="1676" t="s">
        <v>1243</v>
      </c>
      <c r="T55" s="1677"/>
      <c r="U55" s="1678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1244</v>
      </c>
      <c r="C56" s="1180"/>
      <c r="D56" s="1181"/>
      <c r="E56" s="994"/>
      <c r="F56" s="1100">
        <f>+ROUND(+SUM(F51:F55),0)</f>
        <v>0</v>
      </c>
      <c r="G56" s="1101">
        <f>+ROUND(+SUM(G51:G55),0)</f>
        <v>0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0</v>
      </c>
      <c r="O56" s="1072"/>
      <c r="P56" s="1100">
        <f>+ROUND(+SUM(P51:P55),0)</f>
        <v>0</v>
      </c>
      <c r="Q56" s="1101">
        <f>+ROUND(+SUM(Q51:Q55),0)</f>
        <v>0</v>
      </c>
      <c r="R56" s="1021"/>
      <c r="S56" s="1646" t="s">
        <v>1245</v>
      </c>
      <c r="T56" s="1647"/>
      <c r="U56" s="1645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1246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1246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1247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666" t="s">
        <v>1248</v>
      </c>
      <c r="T58" s="1667"/>
      <c r="U58" s="1668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1249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669" t="s">
        <v>1250</v>
      </c>
      <c r="T59" s="1670"/>
      <c r="U59" s="1671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1251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669" t="s">
        <v>1252</v>
      </c>
      <c r="T60" s="1670"/>
      <c r="U60" s="1671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1253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676" t="s">
        <v>1254</v>
      </c>
      <c r="T61" s="1677"/>
      <c r="U61" s="1678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1255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1256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1257</v>
      </c>
      <c r="C63" s="1180"/>
      <c r="D63" s="1181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646" t="s">
        <v>1258</v>
      </c>
      <c r="T63" s="1647"/>
      <c r="U63" s="1645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1259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1259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1260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666" t="s">
        <v>1261</v>
      </c>
      <c r="T65" s="1667"/>
      <c r="U65" s="1668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1262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669" t="s">
        <v>1263</v>
      </c>
      <c r="T66" s="1670"/>
      <c r="U66" s="1671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1264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646" t="s">
        <v>1265</v>
      </c>
      <c r="T67" s="1647"/>
      <c r="U67" s="1645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1266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1266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1267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666" t="s">
        <v>1268</v>
      </c>
      <c r="T69" s="1667"/>
      <c r="U69" s="1668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1269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669" t="s">
        <v>1270</v>
      </c>
      <c r="T70" s="1670"/>
      <c r="U70" s="1671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1271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646" t="s">
        <v>1272</v>
      </c>
      <c r="T71" s="1647"/>
      <c r="U71" s="1645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1273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1273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1274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666" t="s">
        <v>1275</v>
      </c>
      <c r="T73" s="1667"/>
      <c r="U73" s="1668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1276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669" t="s">
        <v>1277</v>
      </c>
      <c r="T74" s="1670"/>
      <c r="U74" s="1671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1278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646" t="s">
        <v>1279</v>
      </c>
      <c r="T75" s="1647"/>
      <c r="U75" s="1645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1280</v>
      </c>
      <c r="C77" s="1201"/>
      <c r="D77" s="1202"/>
      <c r="E77" s="994"/>
      <c r="F77" s="1174">
        <f>+ROUND(F56+F63+F67+F71+F75,0)</f>
        <v>0</v>
      </c>
      <c r="G77" s="1175">
        <f>+ROUND(G56+G63+G67+G71+G75,0)</f>
        <v>0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0</v>
      </c>
      <c r="O77" s="1072"/>
      <c r="P77" s="1174">
        <f>+ROUND(P56+P63+P67+P71+P75,0)</f>
        <v>0</v>
      </c>
      <c r="Q77" s="1175">
        <f>+ROUND(Q56+Q63+Q67+Q71+Q75,0)</f>
        <v>0</v>
      </c>
      <c r="R77" s="1021"/>
      <c r="S77" s="1691" t="s">
        <v>1281</v>
      </c>
      <c r="T77" s="1692"/>
      <c r="U77" s="1693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1282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1282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1283</v>
      </c>
      <c r="C79" s="1080"/>
      <c r="D79" s="1081"/>
      <c r="E79" s="994"/>
      <c r="F79" s="1082">
        <f>+IF($P$2=0,$P79,0)</f>
        <v>0</v>
      </c>
      <c r="G79" s="1083">
        <f>+IF($P$2=0,$Q79,0)</f>
        <v>0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0</v>
      </c>
      <c r="O79" s="1072"/>
      <c r="P79" s="1082">
        <f>+ROUND(OTCHET!E421,0)</f>
        <v>0</v>
      </c>
      <c r="Q79" s="1083">
        <f>+ROUND(OTCHET!L421,0)</f>
        <v>0</v>
      </c>
      <c r="R79" s="1021"/>
      <c r="S79" s="1666" t="s">
        <v>1284</v>
      </c>
      <c r="T79" s="1667"/>
      <c r="U79" s="1668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1285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669" t="s">
        <v>1286</v>
      </c>
      <c r="T80" s="1670"/>
      <c r="U80" s="1671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1287</v>
      </c>
      <c r="C81" s="1207"/>
      <c r="D81" s="1208"/>
      <c r="E81" s="994"/>
      <c r="F81" s="1209">
        <f>+ROUND(F79+F80,0)</f>
        <v>0</v>
      </c>
      <c r="G81" s="1210">
        <f>+ROUND(G79+G80,0)</f>
        <v>0</v>
      </c>
      <c r="H81" s="994"/>
      <c r="I81" s="1209">
        <f>+ROUND(I79+I80,0)</f>
        <v>0</v>
      </c>
      <c r="J81" s="1210">
        <f>+ROUND(J79+J80,0)</f>
        <v>0</v>
      </c>
      <c r="K81" s="1070"/>
      <c r="L81" s="1210">
        <f>+ROUND(L79+L80,0)</f>
        <v>0</v>
      </c>
      <c r="M81" s="1070"/>
      <c r="N81" s="1211">
        <f>+ROUND(N79+N80,0)</f>
        <v>0</v>
      </c>
      <c r="O81" s="1072"/>
      <c r="P81" s="1209">
        <f>+ROUND(P79+P80,0)</f>
        <v>0</v>
      </c>
      <c r="Q81" s="1210">
        <f>+ROUND(Q79+Q80,0)</f>
        <v>0</v>
      </c>
      <c r="R81" s="1021"/>
      <c r="S81" s="1694" t="s">
        <v>1288</v>
      </c>
      <c r="T81" s="1695"/>
      <c r="U81" s="1696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688">
        <f>+IF(+SUM(F82:N82)=0,0,"Контрола: дефицит/излишък = финансиране с обратен знак (Г. + Д. = 0)")</f>
        <v>0</v>
      </c>
      <c r="C82" s="1689"/>
      <c r="D82" s="1690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1289</v>
      </c>
      <c r="C83" s="1220"/>
      <c r="D83" s="1221"/>
      <c r="E83" s="994"/>
      <c r="F83" s="1222">
        <f>+ROUND(F48,0)-ROUND(F77,0)+ROUND(F81,0)</f>
        <v>0</v>
      </c>
      <c r="G83" s="1223">
        <f>+ROUND(G48,0)-ROUND(G77,0)+ROUND(G81,0)</f>
        <v>0</v>
      </c>
      <c r="H83" s="994"/>
      <c r="I83" s="1222">
        <f>+ROUND(I48,0)-ROUND(I77,0)+ROUND(I81,0)</f>
        <v>0</v>
      </c>
      <c r="J83" s="1223">
        <f>+ROUND(J48,0)-ROUND(J77,0)+ROUND(J81,0)</f>
        <v>0</v>
      </c>
      <c r="K83" s="1070"/>
      <c r="L83" s="1223">
        <f>+ROUND(L48,0)-ROUND(L77,0)+ROUND(L81,0)</f>
        <v>0</v>
      </c>
      <c r="M83" s="1070"/>
      <c r="N83" s="1224">
        <f>+ROUND(N48,0)-ROUND(N77,0)+ROUND(N81,0)</f>
        <v>0</v>
      </c>
      <c r="O83" s="1225"/>
      <c r="P83" s="1222">
        <f>+ROUND(P48,0)-ROUND(P77,0)+ROUND(P81,0)</f>
        <v>0</v>
      </c>
      <c r="Q83" s="1223">
        <f>+ROUND(Q48,0)-ROUND(Q77,0)+ROUND(Q81,0)</f>
        <v>0</v>
      </c>
      <c r="R83" s="1021"/>
      <c r="S83" s="1219" t="s">
        <v>1289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1290</v>
      </c>
      <c r="C84" s="1227"/>
      <c r="D84" s="1228"/>
      <c r="E84" s="1229"/>
      <c r="F84" s="1230">
        <f>+ROUND(F101,0)+ROUND(F120,0)+ROUND(F127,0)-ROUND(F132,0)</f>
        <v>0</v>
      </c>
      <c r="G84" s="1231">
        <f>+ROUND(G101,0)+ROUND(G120,0)+ROUND(G127,0)-ROUND(G132,0)</f>
        <v>0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0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0</v>
      </c>
      <c r="O84" s="1225"/>
      <c r="P84" s="1230">
        <f>+ROUND(P101,0)+ROUND(P120,0)+ROUND(P127,0)-ROUND(P132,0)</f>
        <v>0</v>
      </c>
      <c r="Q84" s="1231">
        <f>+ROUND(Q101,0)+ROUND(Q120,0)+ROUND(Q127,0)-ROUND(Q132,0)</f>
        <v>0</v>
      </c>
      <c r="R84" s="1021"/>
      <c r="S84" s="1226" t="s">
        <v>1290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1291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1291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1292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1292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1293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666" t="s">
        <v>1294</v>
      </c>
      <c r="T87" s="1667"/>
      <c r="U87" s="1668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0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669" t="s">
        <v>1</v>
      </c>
      <c r="T88" s="1670"/>
      <c r="U88" s="1671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2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646" t="s">
        <v>3</v>
      </c>
      <c r="T89" s="1647"/>
      <c r="U89" s="1645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4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4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5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666" t="s">
        <v>6</v>
      </c>
      <c r="T91" s="1667"/>
      <c r="U91" s="1668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7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669" t="s">
        <v>8</v>
      </c>
      <c r="T92" s="1670"/>
      <c r="U92" s="1671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9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669" t="s">
        <v>10</v>
      </c>
      <c r="T93" s="1670"/>
      <c r="U93" s="1671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11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676" t="s">
        <v>12</v>
      </c>
      <c r="T94" s="1677"/>
      <c r="U94" s="1678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13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646" t="s">
        <v>14</v>
      </c>
      <c r="T95" s="1647"/>
      <c r="U95" s="1645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15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15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16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666" t="s">
        <v>17</v>
      </c>
      <c r="T97" s="1667"/>
      <c r="U97" s="1668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18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669" t="s">
        <v>19</v>
      </c>
      <c r="T98" s="1670"/>
      <c r="U98" s="1671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20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646" t="s">
        <v>21</v>
      </c>
      <c r="T99" s="1647"/>
      <c r="U99" s="1645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22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685" t="s">
        <v>23</v>
      </c>
      <c r="T101" s="1686"/>
      <c r="U101" s="1687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24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24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25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25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26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666" t="s">
        <v>27</v>
      </c>
      <c r="T104" s="1667"/>
      <c r="U104" s="1668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28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669" t="s">
        <v>29</v>
      </c>
      <c r="T105" s="1670"/>
      <c r="U105" s="1671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30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646" t="s">
        <v>31</v>
      </c>
      <c r="T106" s="1647"/>
      <c r="U106" s="1645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32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32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33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697" t="s">
        <v>34</v>
      </c>
      <c r="T108" s="1698"/>
      <c r="U108" s="1699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35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00" t="s">
        <v>36</v>
      </c>
      <c r="T109" s="1701"/>
      <c r="U109" s="1702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37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646" t="s">
        <v>38</v>
      </c>
      <c r="T110" s="1647"/>
      <c r="U110" s="1645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39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39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40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666" t="s">
        <v>41</v>
      </c>
      <c r="T112" s="1667"/>
      <c r="U112" s="1668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42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669" t="s">
        <v>43</v>
      </c>
      <c r="T113" s="1670"/>
      <c r="U113" s="1671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44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646" t="s">
        <v>45</v>
      </c>
      <c r="T114" s="1647"/>
      <c r="U114" s="1645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46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46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47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-8627</v>
      </c>
      <c r="M116" s="1070"/>
      <c r="N116" s="1107">
        <f>+ROUND(+G116+J116+L116,0)</f>
        <v>-8627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-8627</v>
      </c>
      <c r="R116" s="1021"/>
      <c r="S116" s="1666" t="s">
        <v>48</v>
      </c>
      <c r="T116" s="1667"/>
      <c r="U116" s="1668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49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669" t="s">
        <v>50</v>
      </c>
      <c r="T117" s="1670"/>
      <c r="U117" s="1671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51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-8627</v>
      </c>
      <c r="M118" s="1070"/>
      <c r="N118" s="1102">
        <f>+ROUND(+SUM(N116:N117),0)</f>
        <v>-8627</v>
      </c>
      <c r="O118" s="1072"/>
      <c r="P118" s="1100">
        <f>+ROUND(+SUM(P116:P117),0)</f>
        <v>0</v>
      </c>
      <c r="Q118" s="1101">
        <f>+ROUND(+SUM(Q116:Q117),0)</f>
        <v>-8627</v>
      </c>
      <c r="R118" s="1021"/>
      <c r="S118" s="1646" t="s">
        <v>52</v>
      </c>
      <c r="T118" s="1647"/>
      <c r="U118" s="1645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53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-8627</v>
      </c>
      <c r="M120" s="1070"/>
      <c r="N120" s="1176">
        <f>+ROUND(N106+N110+N114+N118,0)</f>
        <v>-8627</v>
      </c>
      <c r="O120" s="1072"/>
      <c r="P120" s="1174">
        <f>+ROUND(P106+P110+P114+P118,0)</f>
        <v>0</v>
      </c>
      <c r="Q120" s="1175">
        <f>+ROUND(Q106+Q110+Q114+Q118,0)</f>
        <v>-8627</v>
      </c>
      <c r="R120" s="1021"/>
      <c r="S120" s="1691" t="s">
        <v>54</v>
      </c>
      <c r="T120" s="1692"/>
      <c r="U120" s="1693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55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55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56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666" t="s">
        <v>57</v>
      </c>
      <c r="T122" s="1667"/>
      <c r="U122" s="1668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58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+ROUND(OTCHET!E526,0)</f>
        <v>0</v>
      </c>
      <c r="Q123" s="1095">
        <f>+ROUND(OTCHET!L526,0)</f>
        <v>0</v>
      </c>
      <c r="R123" s="1021"/>
      <c r="S123" s="1338" t="s">
        <v>59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60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669" t="s">
        <v>61</v>
      </c>
      <c r="T124" s="1670"/>
      <c r="U124" s="1671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634" t="s">
        <v>783</v>
      </c>
      <c r="C125" s="1635"/>
      <c r="D125" s="1636"/>
      <c r="E125" s="994"/>
      <c r="F125" s="1637">
        <f>+IF($P$2=0,$P125,0)</f>
        <v>0</v>
      </c>
      <c r="G125" s="1638">
        <f>+IF($P$2=0,$Q125,0)</f>
        <v>0</v>
      </c>
      <c r="H125" s="994"/>
      <c r="I125" s="1637"/>
      <c r="J125" s="1638"/>
      <c r="K125" s="1070"/>
      <c r="L125" s="1638"/>
      <c r="M125" s="1070"/>
      <c r="N125" s="1639">
        <f>+ROUND(+G125+J125+L125,0)</f>
        <v>0</v>
      </c>
      <c r="O125" s="1072"/>
      <c r="P125" s="1637">
        <f>+ROUND(+IF(AND(OTCHET!$F$12="9900",+OTCHET!$E$15=0,+(OTCHET!E591+OTCHET!E592)&gt;0,+(OTCHET!E589+OTCHET!E590)&lt;0),+OTCHET!E588,0),0)</f>
        <v>0</v>
      </c>
      <c r="Q125" s="1638">
        <f>+ROUND(+IF(AND(OTCHET!$F$12="9900",+OTCHET!$E$15=0,+(OTCHET!L591+OTCHET!L592)&gt;=0,+(OTCHET!L589+OTCHET!L590)&lt;=0),+OTCHET!L588,0),0)</f>
        <v>0</v>
      </c>
      <c r="R125" s="1021"/>
      <c r="S125" s="1640" t="s">
        <v>784</v>
      </c>
      <c r="T125" s="1641"/>
      <c r="U125" s="1642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62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06" t="s">
        <v>63</v>
      </c>
      <c r="T126" s="1707"/>
      <c r="U126" s="1708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64</v>
      </c>
      <c r="C127" s="1207"/>
      <c r="D127" s="1208"/>
      <c r="E127" s="994"/>
      <c r="F127" s="1209">
        <f>+ROUND(+SUM(F122:F126),0)</f>
        <v>0</v>
      </c>
      <c r="G127" s="1210">
        <f>+ROUND(+SUM(G122:G126),0)</f>
        <v>0</v>
      </c>
      <c r="H127" s="994"/>
      <c r="I127" s="1209">
        <f>+ROUND(+SUM(I122:I126),0)</f>
        <v>0</v>
      </c>
      <c r="J127" s="1210">
        <f>+ROUND(+SUM(J122:J126),0)</f>
        <v>0</v>
      </c>
      <c r="K127" s="1070"/>
      <c r="L127" s="1210">
        <f>+ROUND(+SUM(L122:L126),0)</f>
        <v>0</v>
      </c>
      <c r="M127" s="1070"/>
      <c r="N127" s="1211">
        <f>+ROUND(+SUM(N122:N126),0)</f>
        <v>0</v>
      </c>
      <c r="O127" s="1072"/>
      <c r="P127" s="1209">
        <f>+ROUND(+SUM(P122:P126),0)</f>
        <v>0</v>
      </c>
      <c r="Q127" s="1210">
        <f>+ROUND(+SUM(Q122:Q126),0)</f>
        <v>0</v>
      </c>
      <c r="R127" s="1021"/>
      <c r="S127" s="1694" t="s">
        <v>65</v>
      </c>
      <c r="T127" s="1695"/>
      <c r="U127" s="1696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66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66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67</v>
      </c>
      <c r="C129" s="1080"/>
      <c r="D129" s="1081"/>
      <c r="E129" s="994"/>
      <c r="F129" s="1082">
        <f>+IF($P$2=0,$P129,0)</f>
        <v>0</v>
      </c>
      <c r="G129" s="1083">
        <f>+IF($P$2=0,$Q129,0)</f>
        <v>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206545</v>
      </c>
      <c r="M129" s="1070"/>
      <c r="N129" s="1084">
        <f>+ROUND(+G129+J129+L129,0)</f>
        <v>206545</v>
      </c>
      <c r="O129" s="1072"/>
      <c r="P129" s="1082">
        <f>+ROUND(+SUM(OTCHET!E569:E574)+SUM(OTCHET!E583:E584)+IF(AND(OTCHET!$F$12=9900,+OTCHET!$E$15=0),0,SUM(OTCHET!E589:E590)),0)</f>
        <v>0</v>
      </c>
      <c r="Q129" s="1083">
        <f>+ROUND(+SUM(OTCHET!L569:L574)+SUM(OTCHET!L583:L584)+IF(AND(OTCHET!$F$12=9900,+OTCHET!$E$15=0),0,SUM(OTCHET!L589:L590)),0)</f>
        <v>206545</v>
      </c>
      <c r="R129" s="1021"/>
      <c r="S129" s="1666" t="s">
        <v>68</v>
      </c>
      <c r="T129" s="1667"/>
      <c r="U129" s="1668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69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669" t="s">
        <v>70</v>
      </c>
      <c r="T130" s="1670"/>
      <c r="U130" s="1671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71</v>
      </c>
      <c r="C131" s="1256"/>
      <c r="D131" s="1257"/>
      <c r="E131" s="994"/>
      <c r="F131" s="1094">
        <f>+IF($P$2=0,$P131,0)</f>
        <v>0</v>
      </c>
      <c r="G131" s="1095">
        <f>+IF($P$2=0,$Q131,0)</f>
        <v>0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197918</v>
      </c>
      <c r="M131" s="1070"/>
      <c r="N131" s="1096">
        <f>+ROUND(+G131+J131+L131,0)</f>
        <v>197918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197918</v>
      </c>
      <c r="R131" s="1021"/>
      <c r="S131" s="1703" t="s">
        <v>72</v>
      </c>
      <c r="T131" s="1704"/>
      <c r="U131" s="1705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73</v>
      </c>
      <c r="C132" s="1259"/>
      <c r="D132" s="1260"/>
      <c r="E132" s="994"/>
      <c r="F132" s="1261">
        <f>+ROUND(+F131-F129-F130,0)</f>
        <v>0</v>
      </c>
      <c r="G132" s="1262">
        <f>+ROUND(+G131-G129-G130,0)</f>
        <v>0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-8627</v>
      </c>
      <c r="M132" s="1070"/>
      <c r="N132" s="1263">
        <f>+ROUND(+N131-N129-N130,0)</f>
        <v>-8627</v>
      </c>
      <c r="O132" s="1072"/>
      <c r="P132" s="1261">
        <f>+ROUND(+P131-P129-P130,0)</f>
        <v>0</v>
      </c>
      <c r="Q132" s="1262">
        <f>+ROUND(+Q131-Q129-Q130,0)</f>
        <v>-8627</v>
      </c>
      <c r="R132" s="1021"/>
      <c r="S132" s="1709" t="s">
        <v>74</v>
      </c>
      <c r="T132" s="1710"/>
      <c r="U132" s="1711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12">
        <f>+IF(+SUM(F133:N133)=0,0,"Контрола: дефицит/излишък = финансиране с обратен знак (Г. + Д. = 0)")</f>
        <v>0</v>
      </c>
      <c r="C133" s="1712"/>
      <c r="D133" s="1712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75</v>
      </c>
      <c r="C134" s="1270" t="str">
        <f>+OTCHET!B607</f>
        <v>14.07.2018</v>
      </c>
      <c r="D134" s="1215" t="s">
        <v>76</v>
      </c>
      <c r="E134" s="994"/>
      <c r="F134" s="1713"/>
      <c r="G134" s="1713"/>
      <c r="H134" s="994"/>
      <c r="I134" s="1271" t="s">
        <v>77</v>
      </c>
      <c r="J134" s="1272"/>
      <c r="K134" s="994"/>
      <c r="L134" s="1713"/>
      <c r="M134" s="1713"/>
      <c r="N134" s="1713"/>
      <c r="O134" s="1266"/>
      <c r="P134" s="1714"/>
      <c r="Q134" s="1714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78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79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80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81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:U4"/>
    <mergeCell ref="S6:U6"/>
    <mergeCell ref="S8:U8"/>
    <mergeCell ref="B2:D2"/>
    <mergeCell ref="I2:J2"/>
    <mergeCell ref="L2:N2"/>
    <mergeCell ref="T2:U2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1489</v>
      </c>
      <c r="F11" s="708">
        <f>OTCHET!F9</f>
        <v>43281</v>
      </c>
      <c r="G11" s="709" t="s">
        <v>1490</v>
      </c>
      <c r="H11" s="710">
        <f>OTCHET!H9</f>
        <v>0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1491</v>
      </c>
      <c r="C12" s="713"/>
      <c r="D12" s="705"/>
      <c r="E12" s="690"/>
      <c r="F12" s="714"/>
      <c r="G12" s="690"/>
      <c r="H12" s="236"/>
      <c r="I12" s="1716" t="s">
        <v>1488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1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1492</v>
      </c>
      <c r="C14" s="698"/>
      <c r="D14" s="698"/>
      <c r="E14" s="698"/>
      <c r="F14" s="698"/>
      <c r="G14" s="698"/>
      <c r="H14" s="236"/>
      <c r="I14" s="171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1493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390</v>
      </c>
      <c r="D17" s="729"/>
      <c r="E17" s="1718" t="s">
        <v>759</v>
      </c>
      <c r="F17" s="1720" t="s">
        <v>760</v>
      </c>
      <c r="G17" s="730" t="s">
        <v>128</v>
      </c>
      <c r="H17" s="731"/>
      <c r="I17" s="732"/>
      <c r="J17" s="733"/>
      <c r="K17" s="734" t="s">
        <v>1494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1495</v>
      </c>
      <c r="C18" s="737"/>
      <c r="D18" s="737"/>
      <c r="E18" s="1719"/>
      <c r="F18" s="1721"/>
      <c r="G18" s="738" t="s">
        <v>1319</v>
      </c>
      <c r="H18" s="739" t="s">
        <v>1320</v>
      </c>
      <c r="I18" s="739" t="s">
        <v>1318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1496</v>
      </c>
      <c r="C20" s="748"/>
      <c r="D20" s="748"/>
      <c r="E20" s="749" t="s">
        <v>1614</v>
      </c>
      <c r="F20" s="749" t="s">
        <v>1615</v>
      </c>
      <c r="G20" s="750" t="s">
        <v>840</v>
      </c>
      <c r="H20" s="751" t="s">
        <v>841</v>
      </c>
      <c r="I20" s="751" t="s">
        <v>820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1378</v>
      </c>
      <c r="C22" s="762" t="s">
        <v>1616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1616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1377</v>
      </c>
      <c r="C23" s="770" t="s">
        <v>1805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1805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1783</v>
      </c>
      <c r="C24" s="777" t="s">
        <v>1780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1780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1497</v>
      </c>
      <c r="C25" s="782" t="s">
        <v>1357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1357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369</v>
      </c>
      <c r="C26" s="787" t="s">
        <v>1358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1358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1498</v>
      </c>
      <c r="C27" s="793" t="s">
        <v>1784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1784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1781</v>
      </c>
      <c r="C28" s="799" t="s">
        <v>1785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1785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370</v>
      </c>
      <c r="C29" s="805" t="s">
        <v>1786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1786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371</v>
      </c>
      <c r="C30" s="810" t="s">
        <v>1787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1787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1767</v>
      </c>
      <c r="C31" s="815" t="s">
        <v>1359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1359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1768</v>
      </c>
      <c r="C32" s="815" t="s">
        <v>981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981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393</v>
      </c>
      <c r="C33" s="821" t="s">
        <v>1817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1817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1775</v>
      </c>
      <c r="C36" s="833" t="s">
        <v>1360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1360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1756</v>
      </c>
      <c r="C37" s="839" t="s">
        <v>1617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1617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377</v>
      </c>
      <c r="C38" s="846" t="s">
        <v>1364</v>
      </c>
      <c r="D38" s="763"/>
      <c r="E38" s="764">
        <f>E39+E43+E44+E46+SUM(E48:E52)+E55</f>
        <v>0</v>
      </c>
      <c r="F38" s="764">
        <f>F39+F43+F44+F46+SUM(F48:F52)+F55</f>
        <v>0</v>
      </c>
      <c r="G38" s="765">
        <f>G39+G43+G44+G46+SUM(G48:G52)+G55</f>
        <v>0</v>
      </c>
      <c r="H38" s="766">
        <f>H39+H43+H44+H46+SUM(H48:H52)+H55</f>
        <v>0</v>
      </c>
      <c r="I38" s="1619">
        <f>I39+I43+I44+I46+SUM(I48:I52)+I55</f>
        <v>0</v>
      </c>
      <c r="J38" s="774"/>
      <c r="K38" s="768" t="s">
        <v>1364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763</v>
      </c>
      <c r="C39" s="932"/>
      <c r="D39" s="1618"/>
      <c r="E39" s="811">
        <f>SUM(E40:E42)</f>
        <v>0</v>
      </c>
      <c r="F39" s="811">
        <f>SUM(F40:F42)</f>
        <v>0</v>
      </c>
      <c r="G39" s="812">
        <f>SUM(G40:G42)</f>
        <v>0</v>
      </c>
      <c r="H39" s="813">
        <f>SUM(H40:H42)</f>
        <v>0</v>
      </c>
      <c r="I39" s="1379">
        <f>SUM(I40:I42)</f>
        <v>0</v>
      </c>
      <c r="J39" s="851"/>
      <c r="K39" s="814" t="s">
        <v>764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765</v>
      </c>
      <c r="C40" s="792" t="s">
        <v>1361</v>
      </c>
      <c r="D40" s="867"/>
      <c r="E40" s="868">
        <f>OTCHET!E188</f>
        <v>0</v>
      </c>
      <c r="F40" s="868">
        <f aca="true" t="shared" si="1" ref="F40:F55">+G40+H40+I40</f>
        <v>0</v>
      </c>
      <c r="G40" s="869">
        <f>OTCHET!I188</f>
        <v>0</v>
      </c>
      <c r="H40" s="870">
        <f>OTCHET!J188</f>
        <v>0</v>
      </c>
      <c r="I40" s="1620">
        <f>OTCHET!K188</f>
        <v>0</v>
      </c>
      <c r="J40" s="851"/>
      <c r="K40" s="797" t="s">
        <v>1361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21" t="s">
        <v>766</v>
      </c>
      <c r="C41" s="1622" t="s">
        <v>1362</v>
      </c>
      <c r="D41" s="1621"/>
      <c r="E41" s="1623">
        <f>OTCHET!E191</f>
        <v>0</v>
      </c>
      <c r="F41" s="1623">
        <f t="shared" si="1"/>
        <v>0</v>
      </c>
      <c r="G41" s="1624">
        <f>OTCHET!I191</f>
        <v>0</v>
      </c>
      <c r="H41" s="1625">
        <f>OTCHET!J191</f>
        <v>0</v>
      </c>
      <c r="I41" s="1620">
        <f>OTCHET!K191</f>
        <v>0</v>
      </c>
      <c r="J41" s="851"/>
      <c r="K41" s="1631" t="s">
        <v>1362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26" t="s">
        <v>767</v>
      </c>
      <c r="C42" s="798" t="s">
        <v>394</v>
      </c>
      <c r="D42" s="1626"/>
      <c r="E42" s="1627">
        <f>+OTCHET!E197+OTCHET!E205</f>
        <v>0</v>
      </c>
      <c r="F42" s="1627">
        <f t="shared" si="1"/>
        <v>0</v>
      </c>
      <c r="G42" s="1628">
        <f>+OTCHET!I197+OTCHET!I205</f>
        <v>0</v>
      </c>
      <c r="H42" s="1629">
        <f>+OTCHET!J197+OTCHET!J205</f>
        <v>0</v>
      </c>
      <c r="I42" s="1630">
        <f>+OTCHET!K197+OTCHET!K205</f>
        <v>0</v>
      </c>
      <c r="J42" s="851"/>
      <c r="K42" s="803" t="s">
        <v>394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768</v>
      </c>
      <c r="C43" s="853" t="s">
        <v>852</v>
      </c>
      <c r="D43" s="852"/>
      <c r="E43" s="816">
        <f>+OTCHET!E206+OTCHET!E224+OTCHET!E273</f>
        <v>0</v>
      </c>
      <c r="F43" s="816">
        <f t="shared" si="1"/>
        <v>0</v>
      </c>
      <c r="G43" s="817">
        <f>+OTCHET!I206+OTCHET!I224+OTCHET!I273</f>
        <v>0</v>
      </c>
      <c r="H43" s="818">
        <f>+OTCHET!J206+OTCHET!J224+OTCHET!J273</f>
        <v>0</v>
      </c>
      <c r="I43" s="1377">
        <f>+OTCHET!K206+OTCHET!K224+OTCHET!K273</f>
        <v>0</v>
      </c>
      <c r="J43" s="851"/>
      <c r="K43" s="819" t="s">
        <v>852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769</v>
      </c>
      <c r="C44" s="777" t="s">
        <v>1363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1363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397</v>
      </c>
      <c r="C45" s="855" t="s">
        <v>1788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1788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770</v>
      </c>
      <c r="C46" s="861" t="s">
        <v>853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853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1066</v>
      </c>
      <c r="C47" s="855" t="s">
        <v>1067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1067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771</v>
      </c>
      <c r="C48" s="853" t="s">
        <v>1806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778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772</v>
      </c>
      <c r="C49" s="853" t="s">
        <v>1807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1807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773</v>
      </c>
      <c r="C50" s="853" t="s">
        <v>1808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1808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774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777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775</v>
      </c>
      <c r="C52" s="866" t="s">
        <v>977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977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396</v>
      </c>
      <c r="C53" s="792" t="s">
        <v>1789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1789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1815</v>
      </c>
      <c r="C54" s="872" t="s">
        <v>1816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1816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776</v>
      </c>
      <c r="C55" s="822" t="s">
        <v>395</v>
      </c>
      <c r="D55" s="878"/>
      <c r="E55" s="879">
        <f>+OTCHET!E299</f>
        <v>0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395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1618</v>
      </c>
      <c r="C56" s="884" t="s">
        <v>994</v>
      </c>
      <c r="D56" s="884"/>
      <c r="E56" s="885">
        <f>+E57+E58+E62</f>
        <v>0</v>
      </c>
      <c r="F56" s="885">
        <f>+F57+F58+F62</f>
        <v>0</v>
      </c>
      <c r="G56" s="886">
        <f>+G57+G58+G62</f>
        <v>0</v>
      </c>
      <c r="H56" s="887">
        <f>+H57+H58+H62</f>
        <v>0</v>
      </c>
      <c r="I56" s="888">
        <f>+I57+I58+I62</f>
        <v>0</v>
      </c>
      <c r="J56" s="774"/>
      <c r="K56" s="889" t="s">
        <v>994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1619</v>
      </c>
      <c r="C57" s="861" t="s">
        <v>980</v>
      </c>
      <c r="D57" s="860"/>
      <c r="E57" s="890">
        <f>+OTCHET!E363+OTCHET!E377+OTCHET!E390</f>
        <v>0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980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378</v>
      </c>
      <c r="C58" s="853" t="s">
        <v>995</v>
      </c>
      <c r="D58" s="852"/>
      <c r="E58" s="894">
        <f>+OTCHET!E385+OTCHET!E393+OTCHET!E398+OTCHET!E401+OTCHET!E404+OTCHET!E407+OTCHET!E408+OTCHET!E411+OTCHET!E424+OTCHET!E425+OTCHET!E426+OTCHET!E427+OTCHET!E428</f>
        <v>0</v>
      </c>
      <c r="F58" s="894">
        <f t="shared" si="2"/>
        <v>0</v>
      </c>
      <c r="G58" s="895">
        <f>+OTCHET!I385+OTCHET!I393+OTCHET!I398+OTCHET!I401+OTCHET!I404+OTCHET!I407+OTCHET!I408+OTCHET!I411+OTCHET!I424+OTCHET!I425+OTCHET!I426+OTCHET!I427+OTCHET!I428</f>
        <v>0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995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1782</v>
      </c>
      <c r="C59" s="777" t="s">
        <v>1790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1790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982</v>
      </c>
      <c r="C60" s="782" t="s">
        <v>1780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1780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842</v>
      </c>
      <c r="C62" s="839" t="s">
        <v>1365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1365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993</v>
      </c>
      <c r="C63" s="911" t="s">
        <v>1813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1813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1499</v>
      </c>
      <c r="C64" s="918"/>
      <c r="D64" s="918"/>
      <c r="E64" s="919">
        <f>+E22-E38+E56-E63</f>
        <v>0</v>
      </c>
      <c r="F64" s="919">
        <f>+F22-F38+F56-F63</f>
        <v>0</v>
      </c>
      <c r="G64" s="920">
        <f>+G22-G38+G56-G63</f>
        <v>0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1814</v>
      </c>
      <c r="C66" s="846" t="s">
        <v>379</v>
      </c>
      <c r="D66" s="846"/>
      <c r="E66" s="928">
        <f>SUM(+E68+E76+E77+E84+E85+E86+E89+E90+E91+E92+E93+E94+E95)</f>
        <v>0</v>
      </c>
      <c r="F66" s="928">
        <f>SUM(+F68+F76+F77+F84+F85+F86+F89+F90+F91+F92+F93+F94+F95)</f>
        <v>0</v>
      </c>
      <c r="G66" s="929">
        <f>SUM(+G68+G76+G77+G84+G85+G86+G89+G90+G91+G92+G93+G94+G95)</f>
        <v>0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379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380</v>
      </c>
      <c r="C68" s="777" t="s">
        <v>398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398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381</v>
      </c>
      <c r="C69" s="833" t="s">
        <v>1791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1791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382</v>
      </c>
      <c r="C70" s="853" t="s">
        <v>1792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1792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383</v>
      </c>
      <c r="C71" s="853" t="s">
        <v>1366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1366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1500</v>
      </c>
      <c r="C72" s="853" t="s">
        <v>1367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1367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384</v>
      </c>
      <c r="C73" s="853" t="s">
        <v>1793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1793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1804</v>
      </c>
      <c r="C74" s="942" t="s">
        <v>1794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1794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386</v>
      </c>
      <c r="C75" s="943" t="s">
        <v>1795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1795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385</v>
      </c>
      <c r="C76" s="861" t="s">
        <v>1368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1368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387</v>
      </c>
      <c r="C77" s="777" t="s">
        <v>399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399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388</v>
      </c>
      <c r="C78" s="833" t="s">
        <v>1796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1796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389</v>
      </c>
      <c r="C79" s="853" t="s">
        <v>1797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1797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1501</v>
      </c>
      <c r="C80" s="853" t="s">
        <v>1798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1798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979</v>
      </c>
      <c r="C82" s="853" t="s">
        <v>1799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1799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978</v>
      </c>
      <c r="C83" s="839" t="s">
        <v>1800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1800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1502</v>
      </c>
      <c r="C84" s="861" t="s">
        <v>1369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1369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1503</v>
      </c>
      <c r="C85" s="853" t="s">
        <v>1370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1370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1376</v>
      </c>
      <c r="C86" s="777" t="s">
        <v>1757</v>
      </c>
      <c r="D86" s="854"/>
      <c r="E86" s="898">
        <f>+E87+E88</f>
        <v>0</v>
      </c>
      <c r="F86" s="898">
        <f>+F87+F88</f>
        <v>-8627</v>
      </c>
      <c r="G86" s="899">
        <f>+G87+G88</f>
        <v>0</v>
      </c>
      <c r="H86" s="900">
        <f>+H87+H88</f>
        <v>-8627</v>
      </c>
      <c r="I86" s="900">
        <f>+I87+I88</f>
        <v>0</v>
      </c>
      <c r="J86" s="837"/>
      <c r="K86" s="901" t="s">
        <v>1757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1375</v>
      </c>
      <c r="C87" s="833" t="s">
        <v>1758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1758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391</v>
      </c>
      <c r="C88" s="839" t="s">
        <v>1620</v>
      </c>
      <c r="D88" s="945"/>
      <c r="E88" s="840">
        <f>+OTCHET!E523+OTCHET!E526+OTCHET!E546</f>
        <v>0</v>
      </c>
      <c r="F88" s="840">
        <f t="shared" si="5"/>
        <v>-8627</v>
      </c>
      <c r="G88" s="841">
        <f>+OTCHET!I523+OTCHET!I526+OTCHET!I546</f>
        <v>0</v>
      </c>
      <c r="H88" s="842">
        <f>+OTCHET!J523+OTCHET!J526+OTCHET!J546</f>
        <v>-8627</v>
      </c>
      <c r="I88" s="842">
        <f>+OTCHET!K523+OTCHET!K526+OTCHET!K546</f>
        <v>0</v>
      </c>
      <c r="J88" s="837"/>
      <c r="K88" s="843" t="s">
        <v>1620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843</v>
      </c>
      <c r="C89" s="861" t="s">
        <v>1371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1371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1374</v>
      </c>
      <c r="C90" s="853" t="s">
        <v>1801</v>
      </c>
      <c r="D90" s="852"/>
      <c r="E90" s="894">
        <f>+OTCHET!E569+OTCHET!E570+OTCHET!E571+OTCHET!E572+OTCHET!E573+OTCHET!E574</f>
        <v>0</v>
      </c>
      <c r="F90" s="894">
        <f t="shared" si="5"/>
        <v>206545</v>
      </c>
      <c r="G90" s="895">
        <f>+OTCHET!I569+OTCHET!I570+OTCHET!I571+OTCHET!I572+OTCHET!I573+OTCHET!I574</f>
        <v>0</v>
      </c>
      <c r="H90" s="896">
        <f>+OTCHET!J569+OTCHET!J570+OTCHET!J571+OTCHET!J572+OTCHET!J573+OTCHET!J574</f>
        <v>206545</v>
      </c>
      <c r="I90" s="896">
        <f>+OTCHET!K569+OTCHET!K570+OTCHET!K571+OTCHET!K572+OTCHET!K573+OTCHET!K574</f>
        <v>0</v>
      </c>
      <c r="J90" s="837"/>
      <c r="K90" s="897" t="s">
        <v>1801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1373</v>
      </c>
      <c r="C91" s="942" t="s">
        <v>1802</v>
      </c>
      <c r="D91" s="942"/>
      <c r="E91" s="816">
        <f>+OTCHET!E575+OTCHET!E576+OTCHET!E577+OTCHET!E578+OTCHET!E579+OTCHET!E580+OTCHET!E581</f>
        <v>0</v>
      </c>
      <c r="F91" s="816">
        <f t="shared" si="5"/>
        <v>-197918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-197918</v>
      </c>
      <c r="I91" s="818">
        <f>+OTCHET!K575+OTCHET!K576+OTCHET!K577+OTCHET!K578+OTCHET!K579+OTCHET!K580+OTCHET!K581</f>
        <v>0</v>
      </c>
      <c r="J91" s="837"/>
      <c r="K91" s="819" t="s">
        <v>1802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1372</v>
      </c>
      <c r="C92" s="853" t="s">
        <v>1803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1803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1809</v>
      </c>
      <c r="C93" s="853" t="s">
        <v>1810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1810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1811</v>
      </c>
      <c r="C94" s="942" t="s">
        <v>1812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1812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1504</v>
      </c>
      <c r="C95" s="777" t="s">
        <v>392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392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1069</v>
      </c>
      <c r="C96" s="948" t="s">
        <v>1068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1068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1352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1353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1354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1355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1356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1354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1355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>
        <f>+OTCHET!H607</f>
        <v>0</v>
      </c>
      <c r="C107" s="961"/>
      <c r="D107" s="961"/>
      <c r="E107" s="670"/>
      <c r="F107" s="704"/>
      <c r="G107" s="1342">
        <f>+OTCHET!E607</f>
        <v>0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1505</v>
      </c>
      <c r="C108" s="967"/>
      <c r="D108" s="967"/>
      <c r="E108" s="968"/>
      <c r="F108" s="968"/>
      <c r="G108" s="1722" t="s">
        <v>1506</v>
      </c>
      <c r="H108" s="1722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1395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15" t="str">
        <f>+OTCHET!D605</f>
        <v>Елена Вълчева</v>
      </c>
      <c r="F110" s="1715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1393</v>
      </c>
      <c r="C113" s="961"/>
      <c r="D113" s="961"/>
      <c r="E113" s="972"/>
      <c r="F113" s="972"/>
      <c r="G113" s="690"/>
      <c r="H113" s="974" t="s">
        <v>1396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15" t="str">
        <f>+OTCHET!G602</f>
        <v>Мерал Мехмед</v>
      </c>
      <c r="F114" s="1715"/>
      <c r="G114" s="977"/>
      <c r="H114" s="690"/>
      <c r="I114" s="1341" t="str">
        <f>+OTCHET!G605</f>
        <v>инж.Сунай Хасан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75" zoomScaleNormal="75" zoomScaleSheetLayoutView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1608</v>
      </c>
      <c r="B1" s="2" t="s">
        <v>1609</v>
      </c>
      <c r="C1" s="2" t="s">
        <v>1610</v>
      </c>
      <c r="D1" s="3" t="s">
        <v>1611</v>
      </c>
      <c r="E1" s="2" t="s">
        <v>1612</v>
      </c>
      <c r="F1" s="2" t="s">
        <v>1613</v>
      </c>
      <c r="G1" s="2" t="s">
        <v>1613</v>
      </c>
      <c r="H1" s="2" t="s">
        <v>1613</v>
      </c>
      <c r="I1" s="2" t="s">
        <v>1613</v>
      </c>
      <c r="J1" s="2" t="s">
        <v>1613</v>
      </c>
      <c r="K1" s="2" t="s">
        <v>1613</v>
      </c>
      <c r="L1" s="2" t="s">
        <v>1613</v>
      </c>
      <c r="M1" s="4" t="s">
        <v>435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1392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983</v>
      </c>
      <c r="F5" s="103" t="s">
        <v>983</v>
      </c>
      <c r="G5" s="103" t="s">
        <v>983</v>
      </c>
      <c r="H5" s="103" t="s">
        <v>983</v>
      </c>
      <c r="I5" s="103" t="s">
        <v>983</v>
      </c>
      <c r="J5" s="103" t="s">
        <v>983</v>
      </c>
      <c r="K5" s="103" t="s">
        <v>983</v>
      </c>
      <c r="L5" s="103" t="s">
        <v>983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983</v>
      </c>
      <c r="G6" s="103" t="s">
        <v>983</v>
      </c>
      <c r="H6" s="103" t="s">
        <v>983</v>
      </c>
      <c r="I6" s="103" t="s">
        <v>983</v>
      </c>
      <c r="J6" s="103" t="s">
        <v>983</v>
      </c>
      <c r="K6" s="103" t="s">
        <v>983</v>
      </c>
      <c r="L6" s="103" t="s">
        <v>983</v>
      </c>
      <c r="M6" s="7">
        <v>1</v>
      </c>
      <c r="N6" s="108"/>
    </row>
    <row r="7" spans="2:14" ht="15.75" customHeight="1">
      <c r="B7" s="1742" t="str">
        <f>VLOOKUP(E15,SMETKA,2,FALSE)</f>
        <v>ОТЧЕТНИ ДАННИ ПО ЕБК ЗА СМЕТКИТЕ ЗА ЧУЖДИ СРЕДСТВА</v>
      </c>
      <c r="C7" s="1743"/>
      <c r="D7" s="174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984</v>
      </c>
      <c r="F8" s="113" t="s">
        <v>1351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4"/>
      <c r="C9" s="1745"/>
      <c r="D9" s="1746"/>
      <c r="E9" s="115">
        <v>43101</v>
      </c>
      <c r="F9" s="116">
        <v>43281</v>
      </c>
      <c r="G9" s="113"/>
      <c r="H9" s="1382"/>
      <c r="I9" s="1801"/>
      <c r="J9" s="1802"/>
      <c r="K9" s="113"/>
      <c r="L9" s="113"/>
      <c r="M9" s="7">
        <v>1</v>
      </c>
      <c r="N9" s="108"/>
    </row>
    <row r="10" spans="2:14" ht="15">
      <c r="B10" s="117" t="s">
        <v>1315</v>
      </c>
      <c r="C10" s="103"/>
      <c r="D10" s="104"/>
      <c r="E10" s="113"/>
      <c r="F10" s="1562" t="str">
        <f>VLOOKUP(F9,DateName,2,FALSE)</f>
        <v>юни</v>
      </c>
      <c r="G10" s="113"/>
      <c r="H10" s="114"/>
      <c r="I10" s="1803" t="s">
        <v>1488</v>
      </c>
      <c r="J10" s="180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04"/>
      <c r="J11" s="1804"/>
      <c r="K11" s="113"/>
      <c r="L11" s="113"/>
      <c r="M11" s="7">
        <v>1</v>
      </c>
      <c r="N11" s="108"/>
    </row>
    <row r="12" spans="2:14" ht="27" customHeight="1">
      <c r="B12" s="1747" t="str">
        <f>VLOOKUP(F12,PRBK,2,FALSE)</f>
        <v>Момчилград</v>
      </c>
      <c r="C12" s="1748"/>
      <c r="D12" s="1749"/>
      <c r="E12" s="118" t="s">
        <v>1482</v>
      </c>
      <c r="F12" s="1546" t="s">
        <v>318</v>
      </c>
      <c r="G12" s="113"/>
      <c r="H12" s="114"/>
      <c r="I12" s="1804"/>
      <c r="J12" s="1804"/>
      <c r="K12" s="113"/>
      <c r="L12" s="113"/>
      <c r="M12" s="7">
        <v>1</v>
      </c>
      <c r="N12" s="108"/>
    </row>
    <row r="13" spans="2:14" ht="18" customHeight="1">
      <c r="B13" s="119" t="s">
        <v>1316</v>
      </c>
      <c r="C13" s="103"/>
      <c r="D13" s="104"/>
      <c r="E13" s="120"/>
      <c r="F13" s="114"/>
      <c r="G13" s="114" t="s">
        <v>983</v>
      </c>
      <c r="H13" s="121"/>
      <c r="I13" s="122"/>
      <c r="J13" s="123"/>
      <c r="K13" s="123" t="s">
        <v>983</v>
      </c>
      <c r="L13" s="123" t="s">
        <v>983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1408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3" t="s">
        <v>785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985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1409</v>
      </c>
      <c r="E19" s="1723" t="s">
        <v>749</v>
      </c>
      <c r="F19" s="1724"/>
      <c r="G19" s="1724"/>
      <c r="H19" s="1725"/>
      <c r="I19" s="1729" t="s">
        <v>750</v>
      </c>
      <c r="J19" s="1730"/>
      <c r="K19" s="1730"/>
      <c r="L19" s="1731"/>
      <c r="M19" s="7">
        <v>1</v>
      </c>
      <c r="N19" s="108"/>
    </row>
    <row r="20" spans="2:14" ht="49.5" customHeight="1">
      <c r="B20" s="134" t="s">
        <v>390</v>
      </c>
      <c r="C20" s="135" t="s">
        <v>986</v>
      </c>
      <c r="D20" s="136" t="s">
        <v>1410</v>
      </c>
      <c r="E20" s="137" t="s">
        <v>1483</v>
      </c>
      <c r="F20" s="1374" t="s">
        <v>1319</v>
      </c>
      <c r="G20" s="1375" t="s">
        <v>1320</v>
      </c>
      <c r="H20" s="1376" t="s">
        <v>1318</v>
      </c>
      <c r="I20" s="1559" t="s">
        <v>1484</v>
      </c>
      <c r="J20" s="1560" t="s">
        <v>1485</v>
      </c>
      <c r="K20" s="1561" t="s">
        <v>1486</v>
      </c>
      <c r="L20" s="1383" t="s">
        <v>1487</v>
      </c>
      <c r="M20" s="7">
        <v>1</v>
      </c>
      <c r="N20" s="138"/>
    </row>
    <row r="21" spans="2:14" ht="18.75">
      <c r="B21" s="139"/>
      <c r="C21" s="140"/>
      <c r="D21" s="141" t="s">
        <v>987</v>
      </c>
      <c r="E21" s="142" t="s">
        <v>1614</v>
      </c>
      <c r="F21" s="143" t="s">
        <v>1615</v>
      </c>
      <c r="G21" s="144" t="s">
        <v>840</v>
      </c>
      <c r="H21" s="145" t="s">
        <v>841</v>
      </c>
      <c r="I21" s="143" t="s">
        <v>820</v>
      </c>
      <c r="J21" s="144" t="s">
        <v>1385</v>
      </c>
      <c r="K21" s="145" t="s">
        <v>1386</v>
      </c>
      <c r="L21" s="1384" t="s">
        <v>1387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40" t="s">
        <v>988</v>
      </c>
      <c r="D22" s="174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989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710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711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712</v>
      </c>
      <c r="E26" s="296">
        <f>F26+G26+H26</f>
        <v>0</v>
      </c>
      <c r="F26" s="489">
        <v>0</v>
      </c>
      <c r="G26" s="1579">
        <v>0</v>
      </c>
      <c r="H26" s="160">
        <v>0</v>
      </c>
      <c r="I26" s="489">
        <v>0</v>
      </c>
      <c r="J26" s="157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844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40" t="s">
        <v>990</v>
      </c>
      <c r="D28" s="1741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991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1564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1565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1566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40" t="s">
        <v>1567</v>
      </c>
      <c r="D33" s="1741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1568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1569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1411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1570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845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40" t="s">
        <v>1561</v>
      </c>
      <c r="D39" s="1741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1571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1572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1573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1574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1388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1389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1412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1575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1576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1577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1578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1579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1580</v>
      </c>
      <c r="D52" s="183"/>
      <c r="E52" s="1343">
        <f aca="true" t="shared" si="8" ref="E52:L52">SUM(E53:E57)</f>
        <v>0</v>
      </c>
      <c r="F52" s="1589">
        <f t="shared" si="8"/>
        <v>0</v>
      </c>
      <c r="G52" s="169">
        <f t="shared" si="8"/>
        <v>0</v>
      </c>
      <c r="H52" s="170">
        <f>SUM(H53:H57)</f>
        <v>0</v>
      </c>
      <c r="I52" s="1589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1581</v>
      </c>
      <c r="E53" s="1580">
        <f t="shared" si="3"/>
        <v>0</v>
      </c>
      <c r="F53" s="487">
        <v>0</v>
      </c>
      <c r="G53" s="1586"/>
      <c r="H53" s="1583">
        <v>0</v>
      </c>
      <c r="I53" s="487">
        <v>0</v>
      </c>
      <c r="J53" s="1586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1582</v>
      </c>
      <c r="E54" s="1581">
        <f t="shared" si="3"/>
        <v>0</v>
      </c>
      <c r="F54" s="489">
        <v>0</v>
      </c>
      <c r="G54" s="1587"/>
      <c r="H54" s="1584">
        <v>0</v>
      </c>
      <c r="I54" s="489">
        <v>0</v>
      </c>
      <c r="J54" s="1587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1583</v>
      </c>
      <c r="E55" s="1581">
        <f t="shared" si="3"/>
        <v>0</v>
      </c>
      <c r="F55" s="489">
        <v>0</v>
      </c>
      <c r="G55" s="1587"/>
      <c r="H55" s="1584">
        <v>0</v>
      </c>
      <c r="I55" s="489">
        <v>0</v>
      </c>
      <c r="J55" s="1587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1584</v>
      </c>
      <c r="E56" s="1581">
        <f t="shared" si="3"/>
        <v>0</v>
      </c>
      <c r="F56" s="489">
        <v>0</v>
      </c>
      <c r="G56" s="1587"/>
      <c r="H56" s="1584">
        <v>0</v>
      </c>
      <c r="I56" s="489">
        <v>0</v>
      </c>
      <c r="J56" s="1587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1585</v>
      </c>
      <c r="E57" s="1582">
        <f t="shared" si="3"/>
        <v>0</v>
      </c>
      <c r="F57" s="491">
        <v>0</v>
      </c>
      <c r="G57" s="1588"/>
      <c r="H57" s="1585">
        <v>0</v>
      </c>
      <c r="I57" s="491">
        <v>0</v>
      </c>
      <c r="J57" s="1588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1586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1587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1588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1589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1590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1591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1592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1593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1594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713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1596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1597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1598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1562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1599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1600</v>
      </c>
      <c r="D75" s="183"/>
      <c r="E75" s="1343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1601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1602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1603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1604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1605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1606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1035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1036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1037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1038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1039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1040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7"/>
      <c r="B88" s="193"/>
      <c r="C88" s="156">
        <v>2417</v>
      </c>
      <c r="D88" s="635" t="s">
        <v>747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1041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1042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1043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1044</v>
      </c>
      <c r="E92" s="282">
        <f t="shared" si="3"/>
        <v>0</v>
      </c>
      <c r="F92" s="152"/>
      <c r="G92" s="153"/>
      <c r="H92" s="154">
        <v>0</v>
      </c>
      <c r="I92" s="152"/>
      <c r="J92" s="153"/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1624</v>
      </c>
      <c r="E93" s="288">
        <f t="shared" si="3"/>
        <v>0</v>
      </c>
      <c r="F93" s="173"/>
      <c r="G93" s="174"/>
      <c r="H93" s="175">
        <v>0</v>
      </c>
      <c r="I93" s="173"/>
      <c r="J93" s="174"/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1625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1626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1627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1628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1629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1630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1631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1632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1633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1048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1049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1050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1051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1052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1053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1054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1055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1056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1704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1379</v>
      </c>
      <c r="D113" s="183"/>
      <c r="E113" s="1343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43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1057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1413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748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1380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1058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1059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1414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1060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1061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1062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1063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1064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1415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1065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854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855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856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857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858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859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860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1705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861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862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863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864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1776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1777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1778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1779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1416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1417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1418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1419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1420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1421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1422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1423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714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715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716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717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718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719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720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721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722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1706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1707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1424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1708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1709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1710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1711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1712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1713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1425</v>
      </c>
      <c r="C170" s="209" t="s">
        <v>865</v>
      </c>
      <c r="D170" s="210" t="s">
        <v>1426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13">
        <v>113</v>
      </c>
      <c r="B171" s="1614"/>
      <c r="C171" s="1613"/>
      <c r="D171" s="1615" t="s">
        <v>723</v>
      </c>
      <c r="E171" s="1577">
        <v>0</v>
      </c>
      <c r="F171" s="1577">
        <v>0</v>
      </c>
      <c r="G171" s="159"/>
      <c r="H171" s="1578">
        <v>0</v>
      </c>
      <c r="I171" s="1577">
        <v>0</v>
      </c>
      <c r="J171" s="159"/>
      <c r="K171" s="1578">
        <v>0</v>
      </c>
      <c r="L171" s="1578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38" t="str">
        <f>$B$7</f>
        <v>ОТЧЕТНИ ДАННИ ПО ЕБК ЗА СМЕТКИТЕ ЗА ЧУЖДИ СРЕДСТВА</v>
      </c>
      <c r="C175" s="1739"/>
      <c r="D175" s="1739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984</v>
      </c>
      <c r="F176" s="226" t="s">
        <v>1351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6">
        <f>$B$9</f>
        <v>0</v>
      </c>
      <c r="C177" s="1757"/>
      <c r="D177" s="1758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7" t="str">
        <f>$B$12</f>
        <v>Момчилград</v>
      </c>
      <c r="C180" s="1748"/>
      <c r="D180" s="1749"/>
      <c r="E180" s="232" t="s">
        <v>1407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1408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985</v>
      </c>
      <c r="I183" s="245"/>
      <c r="J183" s="245"/>
      <c r="K183" s="245"/>
      <c r="L183" s="1344" t="s">
        <v>985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866</v>
      </c>
      <c r="E184" s="1723" t="s">
        <v>751</v>
      </c>
      <c r="F184" s="1724"/>
      <c r="G184" s="1724"/>
      <c r="H184" s="1725"/>
      <c r="I184" s="1732" t="s">
        <v>752</v>
      </c>
      <c r="J184" s="1733"/>
      <c r="K184" s="1733"/>
      <c r="L184" s="1734"/>
      <c r="M184" s="7">
        <v>1</v>
      </c>
      <c r="N184" s="225"/>
    </row>
    <row r="185" spans="2:14" s="10" customFormat="1" ht="44.25" customHeight="1" thickBot="1">
      <c r="B185" s="251" t="s">
        <v>390</v>
      </c>
      <c r="C185" s="252" t="s">
        <v>986</v>
      </c>
      <c r="D185" s="253" t="s">
        <v>801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867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54" t="s">
        <v>868</v>
      </c>
      <c r="D188" s="1755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869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870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50" t="s">
        <v>871</v>
      </c>
      <c r="D191" s="175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872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873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1120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1121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1122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52" t="s">
        <v>1634</v>
      </c>
      <c r="D197" s="1753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1635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1427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1388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1636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1637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1390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1638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61" t="s">
        <v>1639</v>
      </c>
      <c r="D205" s="1762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50" t="s">
        <v>1640</v>
      </c>
      <c r="D206" s="175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1641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1642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1643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1644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1645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1646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1647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1648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1649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1650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1391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1651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1317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1652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1428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1747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1653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59" t="s">
        <v>1714</v>
      </c>
      <c r="D224" s="176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1429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1430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1431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59" t="s">
        <v>846</v>
      </c>
      <c r="D228" s="176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1654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1655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1656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1657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1658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59" t="s">
        <v>1659</v>
      </c>
      <c r="D234" s="176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1748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1660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59" t="s">
        <v>1661</v>
      </c>
      <c r="D237" s="176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65" t="s">
        <v>1662</v>
      </c>
      <c r="D238" s="176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65" t="s">
        <v>1663</v>
      </c>
      <c r="D239" s="176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65" t="s">
        <v>2030</v>
      </c>
      <c r="D240" s="1766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59" t="s">
        <v>1664</v>
      </c>
      <c r="D241" s="176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724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1665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1666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1667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1668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725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1669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1670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1671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1672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839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1673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1674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1675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2031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59" t="s">
        <v>1676</v>
      </c>
      <c r="D257" s="176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59" t="s">
        <v>1677</v>
      </c>
      <c r="D258" s="176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59" t="s">
        <v>1678</v>
      </c>
      <c r="D259" s="176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59" t="s">
        <v>1679</v>
      </c>
      <c r="D260" s="176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1680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1681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1682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1683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1684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1685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59" t="s">
        <v>2035</v>
      </c>
      <c r="D267" s="176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1686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1687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1688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59" t="s">
        <v>2032</v>
      </c>
      <c r="D271" s="176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59" t="s">
        <v>2033</v>
      </c>
      <c r="D272" s="176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65" t="s">
        <v>1689</v>
      </c>
      <c r="D273" s="1766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59" t="s">
        <v>1715</v>
      </c>
      <c r="D274" s="176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1716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1717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63" t="s">
        <v>1690</v>
      </c>
      <c r="D277" s="1764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63" t="s">
        <v>1691</v>
      </c>
      <c r="D278" s="1764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1692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1693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1143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1144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1145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1146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1147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63" t="s">
        <v>1148</v>
      </c>
      <c r="D286" s="1764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1749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1149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63" t="s">
        <v>809</v>
      </c>
      <c r="D289" s="1764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59" t="s">
        <v>810</v>
      </c>
      <c r="D290" s="176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811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812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813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814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67" t="s">
        <v>1432</v>
      </c>
      <c r="D295" s="1768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815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816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817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69" t="s">
        <v>818</v>
      </c>
      <c r="D299" s="1760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1425</v>
      </c>
      <c r="C303" s="393" t="s">
        <v>865</v>
      </c>
      <c r="D303" s="394" t="s">
        <v>1433</v>
      </c>
      <c r="E303" s="395">
        <f aca="true" t="shared" si="79" ref="E303:L303">SUMIF($C$609:$C$12315,$C303,E$609:E$12315)</f>
        <v>0</v>
      </c>
      <c r="F303" s="396">
        <f t="shared" si="79"/>
        <v>0</v>
      </c>
      <c r="G303" s="397">
        <f t="shared" si="79"/>
        <v>0</v>
      </c>
      <c r="H303" s="398">
        <f t="shared" si="79"/>
        <v>0</v>
      </c>
      <c r="I303" s="396">
        <f t="shared" si="79"/>
        <v>0</v>
      </c>
      <c r="J303" s="397">
        <f t="shared" si="79"/>
        <v>0</v>
      </c>
      <c r="K303" s="398">
        <f t="shared" si="79"/>
        <v>0</v>
      </c>
      <c r="L303" s="395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70"/>
      <c r="C308" s="1771"/>
      <c r="D308" s="177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72"/>
      <c r="C310" s="1771"/>
      <c r="D310" s="1771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72"/>
      <c r="C313" s="1771"/>
      <c r="D313" s="1771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3"/>
      <c r="C346" s="1773"/>
      <c r="D346" s="1773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8" t="str">
        <f>$B$7</f>
        <v>ОТЧЕТНИ ДАННИ ПО ЕБК ЗА СМЕТКИТЕ ЗА ЧУЖДИ СРЕДСТВА</v>
      </c>
      <c r="C350" s="1778"/>
      <c r="D350" s="1778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1406</v>
      </c>
      <c r="F351" s="406" t="s">
        <v>1351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6">
        <f>$B$9</f>
        <v>0</v>
      </c>
      <c r="C352" s="1757"/>
      <c r="D352" s="1758"/>
      <c r="E352" s="115">
        <f>$E$9</f>
        <v>43101</v>
      </c>
      <c r="F352" s="407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7" t="str">
        <f>$B$12</f>
        <v>Момчилград</v>
      </c>
      <c r="C355" s="1748"/>
      <c r="D355" s="1749"/>
      <c r="E355" s="410" t="s">
        <v>1407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33</v>
      </c>
      <c r="F357" s="414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985</v>
      </c>
      <c r="I358" s="245"/>
      <c r="J358" s="245"/>
      <c r="K358" s="245"/>
      <c r="L358" s="247" t="s">
        <v>985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1434</v>
      </c>
      <c r="E359" s="1735" t="s">
        <v>753</v>
      </c>
      <c r="F359" s="1736"/>
      <c r="G359" s="1736"/>
      <c r="H359" s="1737"/>
      <c r="I359" s="418" t="s">
        <v>754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390</v>
      </c>
      <c r="C360" s="423" t="s">
        <v>986</v>
      </c>
      <c r="D360" s="424" t="s">
        <v>801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1435</v>
      </c>
      <c r="C361" s="430"/>
      <c r="D361" s="431" t="s">
        <v>802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76" t="s">
        <v>1718</v>
      </c>
      <c r="D363" s="1777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1719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1720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1773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1774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1721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1722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1723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1724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1725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1726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1727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1728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1750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4" t="s">
        <v>1729</v>
      </c>
      <c r="D377" s="1775"/>
      <c r="E377" s="1345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1436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1437</v>
      </c>
      <c r="E379" s="1349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1438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1730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1439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1440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708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4" t="s">
        <v>1751</v>
      </c>
      <c r="D385" s="1775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1731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1694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1752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1753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4" t="s">
        <v>1695</v>
      </c>
      <c r="D390" s="1775"/>
      <c r="E390" s="1345">
        <f aca="true" t="shared" si="89" ref="E390:L390">SUM(E391:E392)</f>
        <v>0</v>
      </c>
      <c r="F390" s="1592">
        <f t="shared" si="89"/>
        <v>0</v>
      </c>
      <c r="G390" s="1596">
        <f t="shared" si="89"/>
        <v>0</v>
      </c>
      <c r="H390" s="1599">
        <f>SUM(H391:H392)</f>
        <v>0</v>
      </c>
      <c r="I390" s="1592">
        <f t="shared" si="89"/>
        <v>0</v>
      </c>
      <c r="J390" s="1597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1769</v>
      </c>
      <c r="E391" s="1590">
        <f t="shared" si="84"/>
        <v>0</v>
      </c>
      <c r="F391" s="152"/>
      <c r="G391" s="1586"/>
      <c r="H391" s="1594">
        <v>0</v>
      </c>
      <c r="I391" s="152"/>
      <c r="J391" s="1586"/>
      <c r="K391" s="1595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1770</v>
      </c>
      <c r="E392" s="1591">
        <f t="shared" si="84"/>
        <v>0</v>
      </c>
      <c r="F392" s="471"/>
      <c r="G392" s="1598"/>
      <c r="H392" s="1600">
        <v>0</v>
      </c>
      <c r="I392" s="471"/>
      <c r="J392" s="1598"/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4" t="s">
        <v>1696</v>
      </c>
      <c r="D393" s="1775"/>
      <c r="E393" s="1345">
        <f aca="true" t="shared" si="90" ref="E393:L393">SUM(E394:E397)</f>
        <v>0</v>
      </c>
      <c r="F393" s="1593">
        <f t="shared" si="90"/>
        <v>0</v>
      </c>
      <c r="G393" s="474">
        <f t="shared" si="90"/>
        <v>0</v>
      </c>
      <c r="H393" s="445">
        <f>SUM(H394:H397)</f>
        <v>0</v>
      </c>
      <c r="I393" s="1593">
        <f t="shared" si="90"/>
        <v>0</v>
      </c>
      <c r="J393" s="444">
        <f t="shared" si="90"/>
        <v>0</v>
      </c>
      <c r="K393" s="445">
        <f>SUM(K394:K397)</f>
        <v>0</v>
      </c>
      <c r="L393" s="1345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821</v>
      </c>
      <c r="E394" s="1346">
        <f t="shared" si="84"/>
        <v>0</v>
      </c>
      <c r="F394" s="487">
        <v>0</v>
      </c>
      <c r="G394" s="1568">
        <v>0</v>
      </c>
      <c r="H394" s="154">
        <v>0</v>
      </c>
      <c r="I394" s="487">
        <v>0</v>
      </c>
      <c r="J394" s="1568">
        <v>0</v>
      </c>
      <c r="K394" s="154">
        <v>0</v>
      </c>
      <c r="L394" s="1346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822</v>
      </c>
      <c r="E395" s="1347">
        <f t="shared" si="84"/>
        <v>0</v>
      </c>
      <c r="F395" s="489">
        <v>0</v>
      </c>
      <c r="G395" s="1568">
        <v>0</v>
      </c>
      <c r="H395" s="160">
        <v>0</v>
      </c>
      <c r="I395" s="489">
        <v>0</v>
      </c>
      <c r="J395" s="1568">
        <v>0</v>
      </c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1123</v>
      </c>
      <c r="E396" s="1354">
        <f t="shared" si="84"/>
        <v>0</v>
      </c>
      <c r="F396" s="489">
        <v>0</v>
      </c>
      <c r="G396" s="1568">
        <v>0</v>
      </c>
      <c r="H396" s="160">
        <v>0</v>
      </c>
      <c r="I396" s="489">
        <v>0</v>
      </c>
      <c r="J396" s="1568">
        <v>0</v>
      </c>
      <c r="K396" s="160">
        <v>0</v>
      </c>
      <c r="L396" s="1354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1697</v>
      </c>
      <c r="E397" s="1355">
        <f t="shared" si="84"/>
        <v>0</v>
      </c>
      <c r="F397" s="491">
        <v>0</v>
      </c>
      <c r="G397" s="1568">
        <v>0</v>
      </c>
      <c r="H397" s="175">
        <v>0</v>
      </c>
      <c r="I397" s="491">
        <v>0</v>
      </c>
      <c r="J397" s="1568">
        <v>0</v>
      </c>
      <c r="K397" s="175">
        <v>0</v>
      </c>
      <c r="L397" s="1355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4" t="s">
        <v>1698</v>
      </c>
      <c r="D398" s="1775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5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709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786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4" t="s">
        <v>1699</v>
      </c>
      <c r="D401" s="1775"/>
      <c r="E401" s="1345">
        <f aca="true" t="shared" si="92" ref="E401:L401">SUM(E402:E403)</f>
        <v>0</v>
      </c>
      <c r="F401" s="1592">
        <f t="shared" si="92"/>
        <v>0</v>
      </c>
      <c r="G401" s="1596">
        <f t="shared" si="92"/>
        <v>0</v>
      </c>
      <c r="H401" s="1599">
        <f>SUM(H402:H403)</f>
        <v>0</v>
      </c>
      <c r="I401" s="1592">
        <f t="shared" si="92"/>
        <v>0</v>
      </c>
      <c r="J401" s="1597">
        <f t="shared" si="92"/>
        <v>0</v>
      </c>
      <c r="K401" s="445">
        <f>SUM(K402:K403)</f>
        <v>0</v>
      </c>
      <c r="L401" s="1345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709</v>
      </c>
      <c r="E402" s="1590">
        <f t="shared" si="84"/>
        <v>0</v>
      </c>
      <c r="F402" s="152"/>
      <c r="G402" s="1586"/>
      <c r="H402" s="1583">
        <v>0</v>
      </c>
      <c r="I402" s="152"/>
      <c r="J402" s="1586"/>
      <c r="K402" s="1595">
        <v>0</v>
      </c>
      <c r="L402" s="1346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1771</v>
      </c>
      <c r="E403" s="1591">
        <f t="shared" si="84"/>
        <v>0</v>
      </c>
      <c r="F403" s="471"/>
      <c r="G403" s="1598"/>
      <c r="H403" s="1600">
        <v>0</v>
      </c>
      <c r="I403" s="471"/>
      <c r="J403" s="1598"/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4" t="s">
        <v>1441</v>
      </c>
      <c r="D404" s="1775"/>
      <c r="E404" s="1345">
        <f aca="true" t="shared" si="93" ref="E404:L404">SUM(E405:E406)</f>
        <v>0</v>
      </c>
      <c r="F404" s="1593">
        <f t="shared" si="93"/>
        <v>0</v>
      </c>
      <c r="G404" s="474">
        <f t="shared" si="93"/>
        <v>0</v>
      </c>
      <c r="H404" s="445">
        <f>SUM(H405:H406)</f>
        <v>0</v>
      </c>
      <c r="I404" s="1593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1772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1771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4" t="s">
        <v>804</v>
      </c>
      <c r="D407" s="1775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4" t="s">
        <v>805</v>
      </c>
      <c r="D408" s="1775"/>
      <c r="E408" s="1345">
        <f aca="true" t="shared" si="94" ref="E408:L408">SUM(E409:E410)</f>
        <v>0</v>
      </c>
      <c r="F408" s="1592">
        <f t="shared" si="94"/>
        <v>0</v>
      </c>
      <c r="G408" s="1596">
        <f t="shared" si="94"/>
        <v>0</v>
      </c>
      <c r="H408" s="1599">
        <f>SUM(H409:H410)</f>
        <v>0</v>
      </c>
      <c r="I408" s="1592">
        <f t="shared" si="94"/>
        <v>0</v>
      </c>
      <c r="J408" s="1597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1700</v>
      </c>
      <c r="E409" s="1590">
        <f t="shared" si="84"/>
        <v>0</v>
      </c>
      <c r="F409" s="487">
        <v>0</v>
      </c>
      <c r="G409" s="1601">
        <v>0</v>
      </c>
      <c r="H409" s="1583">
        <v>0</v>
      </c>
      <c r="I409" s="487">
        <v>0</v>
      </c>
      <c r="J409" s="1601">
        <v>0</v>
      </c>
      <c r="K409" s="1595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1701</v>
      </c>
      <c r="E410" s="1591">
        <f t="shared" si="84"/>
        <v>0</v>
      </c>
      <c r="F410" s="1602">
        <v>0</v>
      </c>
      <c r="G410" s="1603">
        <v>0</v>
      </c>
      <c r="H410" s="1600">
        <v>0</v>
      </c>
      <c r="I410" s="1602">
        <v>0</v>
      </c>
      <c r="J410" s="1603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4" t="s">
        <v>823</v>
      </c>
      <c r="D411" s="1775"/>
      <c r="E411" s="1345">
        <f aca="true" t="shared" si="95" ref="E411:L411">SUM(E412:E413)</f>
        <v>0</v>
      </c>
      <c r="F411" s="1593">
        <f t="shared" si="95"/>
        <v>0</v>
      </c>
      <c r="G411" s="474">
        <f t="shared" si="95"/>
        <v>0</v>
      </c>
      <c r="H411" s="445">
        <f>SUM(H412:H413)</f>
        <v>0</v>
      </c>
      <c r="I411" s="1593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824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1754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4" t="s">
        <v>1702</v>
      </c>
      <c r="D414" s="1775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825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806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1607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1442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826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827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1425</v>
      </c>
      <c r="C421" s="494" t="s">
        <v>865</v>
      </c>
      <c r="D421" s="495" t="s">
        <v>1443</v>
      </c>
      <c r="E421" s="513">
        <f aca="true" t="shared" si="98" ref="E421:L421">SUM(E363,E377,E385,E390,E393,E398,E401,E404,E407,E408,E411,E414)</f>
        <v>0</v>
      </c>
      <c r="F421" s="496">
        <f t="shared" si="98"/>
        <v>0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</c>
      <c r="N421" s="405"/>
    </row>
    <row r="422" spans="1:14" ht="16.5" thickTop="1">
      <c r="A422" s="36">
        <v>261</v>
      </c>
      <c r="B422" s="498" t="s">
        <v>1444</v>
      </c>
      <c r="C422" s="499"/>
      <c r="D422" s="500" t="s">
        <v>803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4" t="s">
        <v>891</v>
      </c>
      <c r="D424" s="1775"/>
      <c r="E424" s="1345">
        <f>F424+G424+H424</f>
        <v>0</v>
      </c>
      <c r="F424" s="1428">
        <v>0</v>
      </c>
      <c r="G424" s="1570">
        <v>0</v>
      </c>
      <c r="H424" s="1569">
        <v>0</v>
      </c>
      <c r="I424" s="1428">
        <v>0</v>
      </c>
      <c r="J424" s="1570">
        <v>0</v>
      </c>
      <c r="K424" s="1569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4" t="s">
        <v>828</v>
      </c>
      <c r="D425" s="1775"/>
      <c r="E425" s="1345">
        <f>F425+G425+H425</f>
        <v>0</v>
      </c>
      <c r="F425" s="1428">
        <v>0</v>
      </c>
      <c r="G425" s="1570">
        <v>0</v>
      </c>
      <c r="H425" s="1569">
        <v>0</v>
      </c>
      <c r="I425" s="1428">
        <v>0</v>
      </c>
      <c r="J425" s="1570">
        <v>0</v>
      </c>
      <c r="K425" s="1569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4" t="s">
        <v>1703</v>
      </c>
      <c r="D426" s="1775"/>
      <c r="E426" s="1345">
        <f>F426+G426+H426</f>
        <v>0</v>
      </c>
      <c r="F426" s="1570">
        <v>0</v>
      </c>
      <c r="G426" s="1570">
        <v>0</v>
      </c>
      <c r="H426" s="1430">
        <v>0</v>
      </c>
      <c r="I426" s="1570">
        <v>0</v>
      </c>
      <c r="J426" s="1570">
        <v>0</v>
      </c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74" t="s">
        <v>807</v>
      </c>
      <c r="D427" s="1775"/>
      <c r="E427" s="1345">
        <f>F427+G427+H427</f>
        <v>0</v>
      </c>
      <c r="F427" s="1570">
        <v>0</v>
      </c>
      <c r="G427" s="1570">
        <v>0</v>
      </c>
      <c r="H427" s="1430">
        <v>0</v>
      </c>
      <c r="I427" s="1570">
        <v>0</v>
      </c>
      <c r="J427" s="1570">
        <v>0</v>
      </c>
      <c r="K427" s="1430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4" t="s">
        <v>1445</v>
      </c>
      <c r="D428" s="1775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829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1446</v>
      </c>
      <c r="E430" s="1359">
        <f>F430+G430+H430</f>
        <v>0</v>
      </c>
      <c r="F430" s="1570">
        <v>0</v>
      </c>
      <c r="G430" s="1570">
        <v>0</v>
      </c>
      <c r="H430" s="175">
        <v>0</v>
      </c>
      <c r="I430" s="1570">
        <v>0</v>
      </c>
      <c r="J430" s="1570">
        <v>0</v>
      </c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1425</v>
      </c>
      <c r="C431" s="511" t="s">
        <v>865</v>
      </c>
      <c r="D431" s="512" t="s">
        <v>1447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81" t="str">
        <f>$B$7</f>
        <v>ОТЧЕТНИ ДАННИ ПО ЕБК ЗА СМЕТКИТЕ ЗА ЧУЖДИ СРЕДСТВА</v>
      </c>
      <c r="C435" s="1782"/>
      <c r="D435" s="178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1406</v>
      </c>
      <c r="F436" s="406" t="s">
        <v>1351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6">
        <f>$B$9</f>
        <v>0</v>
      </c>
      <c r="C437" s="1757"/>
      <c r="D437" s="1758"/>
      <c r="E437" s="115">
        <f>$E$9</f>
        <v>43101</v>
      </c>
      <c r="F437" s="407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47" t="str">
        <f>$B$12</f>
        <v>Момчилград</v>
      </c>
      <c r="C440" s="1748"/>
      <c r="D440" s="1749"/>
      <c r="E440" s="410" t="s">
        <v>1407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1408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985</v>
      </c>
      <c r="I443" s="245"/>
      <c r="J443" s="245"/>
      <c r="K443" s="245"/>
      <c r="L443" s="1344" t="s">
        <v>985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23" t="s">
        <v>755</v>
      </c>
      <c r="F444" s="1724"/>
      <c r="G444" s="1724"/>
      <c r="H444" s="1725"/>
      <c r="I444" s="523" t="s">
        <v>756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1402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1403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1404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1405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83" t="str">
        <f>$B$7</f>
        <v>ОТЧЕТНИ ДАННИ ПО ЕБК ЗА СМЕТКИТЕ ЗА ЧУЖДИ СРЕДСТВА</v>
      </c>
      <c r="C451" s="1784"/>
      <c r="D451" s="178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1406</v>
      </c>
      <c r="F452" s="406" t="s">
        <v>1351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6">
        <f>$B$9</f>
        <v>0</v>
      </c>
      <c r="C453" s="1757"/>
      <c r="D453" s="1758"/>
      <c r="E453" s="115">
        <f>$E$9</f>
        <v>43101</v>
      </c>
      <c r="F453" s="407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47" t="str">
        <f>$B$12</f>
        <v>Момчилград</v>
      </c>
      <c r="C456" s="1748"/>
      <c r="D456" s="1749"/>
      <c r="E456" s="410" t="s">
        <v>1407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1408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985</v>
      </c>
      <c r="I459" s="245"/>
      <c r="J459" s="245"/>
      <c r="K459" s="245"/>
      <c r="L459" s="1344" t="s">
        <v>985</v>
      </c>
      <c r="M459" s="7">
        <v>1</v>
      </c>
      <c r="N459" s="519"/>
    </row>
    <row r="460" spans="1:14" ht="22.5" customHeight="1">
      <c r="A460" s="23"/>
      <c r="B460" s="562" t="s">
        <v>1448</v>
      </c>
      <c r="C460" s="563"/>
      <c r="D460" s="564"/>
      <c r="E460" s="1726" t="s">
        <v>757</v>
      </c>
      <c r="F460" s="1727"/>
      <c r="G460" s="1727"/>
      <c r="H460" s="1728"/>
      <c r="I460" s="565" t="s">
        <v>758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390</v>
      </c>
      <c r="C461" s="569" t="s">
        <v>986</v>
      </c>
      <c r="D461" s="570" t="s">
        <v>801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819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79" t="s">
        <v>892</v>
      </c>
      <c r="D463" s="178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808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893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894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95" t="s">
        <v>895</v>
      </c>
      <c r="D467" s="1795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896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897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95" t="s">
        <v>726</v>
      </c>
      <c r="D470" s="1795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727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728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79" t="s">
        <v>898</v>
      </c>
      <c r="D473" s="178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899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900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901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902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1295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1296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96" t="s">
        <v>1297</v>
      </c>
      <c r="D480" s="1797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1298</v>
      </c>
      <c r="E481" s="1360">
        <f>F481+G481+H481</f>
        <v>0</v>
      </c>
      <c r="F481" s="1571">
        <v>0</v>
      </c>
      <c r="G481" s="1571">
        <v>0</v>
      </c>
      <c r="H481" s="585">
        <v>0</v>
      </c>
      <c r="I481" s="1571">
        <v>0</v>
      </c>
      <c r="J481" s="15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1299</v>
      </c>
      <c r="E482" s="1359">
        <f>F482+G482+H482</f>
        <v>0</v>
      </c>
      <c r="F482" s="1571">
        <v>0</v>
      </c>
      <c r="G482" s="1571">
        <v>0</v>
      </c>
      <c r="H482" s="587">
        <v>0</v>
      </c>
      <c r="I482" s="1571">
        <v>0</v>
      </c>
      <c r="J482" s="15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86" t="s">
        <v>1449</v>
      </c>
      <c r="D483" s="1786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1300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1301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1302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1303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1304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1305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1306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1732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1450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1451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1452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1453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1563</v>
      </c>
      <c r="E496" s="1364">
        <f t="shared" si="116"/>
        <v>0</v>
      </c>
      <c r="F496" s="1575">
        <v>0</v>
      </c>
      <c r="G496" s="1575">
        <v>0</v>
      </c>
      <c r="H496" s="603">
        <v>0</v>
      </c>
      <c r="I496" s="1575">
        <v>0</v>
      </c>
      <c r="J496" s="1575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1733</v>
      </c>
      <c r="E497" s="1360">
        <f t="shared" si="116"/>
        <v>0</v>
      </c>
      <c r="F497" s="1575">
        <v>0</v>
      </c>
      <c r="G497" s="1575">
        <v>0</v>
      </c>
      <c r="H497" s="586">
        <v>0</v>
      </c>
      <c r="I497" s="1575">
        <v>0</v>
      </c>
      <c r="J497" s="1575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1734</v>
      </c>
      <c r="E498" s="1350">
        <f t="shared" si="116"/>
        <v>0</v>
      </c>
      <c r="F498" s="1575">
        <v>0</v>
      </c>
      <c r="G498" s="1575">
        <v>0</v>
      </c>
      <c r="H498" s="587">
        <v>0</v>
      </c>
      <c r="I498" s="1575">
        <v>0</v>
      </c>
      <c r="J498" s="1575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92" t="s">
        <v>1454</v>
      </c>
      <c r="D499" s="1793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1735</v>
      </c>
      <c r="E500" s="1346">
        <f>F500+G500+H500</f>
        <v>0</v>
      </c>
      <c r="F500" s="1571">
        <v>0</v>
      </c>
      <c r="G500" s="1571">
        <v>0</v>
      </c>
      <c r="H500" s="585">
        <v>0</v>
      </c>
      <c r="I500" s="1571">
        <v>0</v>
      </c>
      <c r="J500" s="15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1736</v>
      </c>
      <c r="E501" s="1348">
        <f>F501+G501+H501</f>
        <v>0</v>
      </c>
      <c r="F501" s="1571">
        <v>0</v>
      </c>
      <c r="G501" s="1571">
        <v>0</v>
      </c>
      <c r="H501" s="598">
        <v>0</v>
      </c>
      <c r="I501" s="1571">
        <v>0</v>
      </c>
      <c r="J501" s="15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1737</v>
      </c>
      <c r="E502" s="1349">
        <f>F502+G502+H502</f>
        <v>0</v>
      </c>
      <c r="F502" s="1571">
        <v>0</v>
      </c>
      <c r="G502" s="1571">
        <v>0</v>
      </c>
      <c r="H502" s="586">
        <v>0</v>
      </c>
      <c r="I502" s="1571">
        <v>0</v>
      </c>
      <c r="J502" s="15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351</v>
      </c>
      <c r="E503" s="1350">
        <f>F503+G503+H503</f>
        <v>0</v>
      </c>
      <c r="F503" s="1575">
        <v>0</v>
      </c>
      <c r="G503" s="1575">
        <v>0</v>
      </c>
      <c r="H503" s="586">
        <v>0</v>
      </c>
      <c r="I503" s="1575">
        <v>0</v>
      </c>
      <c r="J503" s="1575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92" t="s">
        <v>352</v>
      </c>
      <c r="D504" s="1793"/>
      <c r="E504" s="1572">
        <f>F504+G504+H504</f>
        <v>0</v>
      </c>
      <c r="F504" s="1438">
        <v>0</v>
      </c>
      <c r="G504" s="1576">
        <v>0</v>
      </c>
      <c r="H504" s="1574">
        <v>0</v>
      </c>
      <c r="I504" s="1438">
        <v>0</v>
      </c>
      <c r="J504" s="1576">
        <v>0</v>
      </c>
      <c r="K504" s="1573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794" t="s">
        <v>1455</v>
      </c>
      <c r="D505" s="1794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353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354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355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356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357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358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359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360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86" t="s">
        <v>361</v>
      </c>
      <c r="D514" s="1786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362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363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364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86" t="s">
        <v>365</v>
      </c>
      <c r="D518" s="1786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366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367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368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992</v>
      </c>
      <c r="E522" s="1365">
        <f>F522+G522+H522</f>
        <v>0</v>
      </c>
      <c r="F522" s="471"/>
      <c r="G522" s="472"/>
      <c r="H522" s="586">
        <v>0</v>
      </c>
      <c r="I522" s="471"/>
      <c r="J522" s="472"/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86" t="s">
        <v>1456</v>
      </c>
      <c r="D523" s="178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1738</v>
      </c>
      <c r="E524" s="1346">
        <f>F524+G524+H524</f>
        <v>0</v>
      </c>
      <c r="F524" s="1575">
        <v>0</v>
      </c>
      <c r="G524" s="1575">
        <v>0</v>
      </c>
      <c r="H524" s="585">
        <v>0</v>
      </c>
      <c r="I524" s="1575">
        <v>0</v>
      </c>
      <c r="J524" s="1575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1739</v>
      </c>
      <c r="E525" s="1350">
        <f>F525+G525+H525</f>
        <v>0</v>
      </c>
      <c r="F525" s="1575">
        <v>0</v>
      </c>
      <c r="G525" s="1575">
        <v>0</v>
      </c>
      <c r="H525" s="598">
        <v>0</v>
      </c>
      <c r="I525" s="1575">
        <v>0</v>
      </c>
      <c r="J525" s="1575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92" t="s">
        <v>1457</v>
      </c>
      <c r="D526" s="1789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1743</v>
      </c>
      <c r="E527" s="1356">
        <f aca="true" t="shared" si="126" ref="E527:E532">F527+G527+H527</f>
        <v>0</v>
      </c>
      <c r="F527" s="152"/>
      <c r="G527" s="153"/>
      <c r="H527" s="585">
        <v>0</v>
      </c>
      <c r="I527" s="152"/>
      <c r="J527" s="153"/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1744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1458</v>
      </c>
      <c r="E529" s="1354">
        <f t="shared" si="126"/>
        <v>0</v>
      </c>
      <c r="F529" s="158"/>
      <c r="G529" s="159"/>
      <c r="H529" s="586">
        <v>0</v>
      </c>
      <c r="I529" s="158"/>
      <c r="J529" s="159"/>
      <c r="K529" s="586">
        <v>0</v>
      </c>
      <c r="L529" s="1354">
        <f t="shared" si="121"/>
        <v>0</v>
      </c>
      <c r="M529" s="7">
        <f t="shared" si="127"/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1740</v>
      </c>
      <c r="E530" s="1354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1741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1742</v>
      </c>
      <c r="E532" s="1355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790" t="s">
        <v>1755</v>
      </c>
      <c r="D533" s="1791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1321</v>
      </c>
      <c r="E534" s="1356">
        <f aca="true" t="shared" si="129" ref="E534:E597">F534+G534+H534</f>
        <v>0</v>
      </c>
      <c r="F534" s="1575">
        <v>0</v>
      </c>
      <c r="G534" s="1575">
        <v>0</v>
      </c>
      <c r="H534" s="585">
        <v>0</v>
      </c>
      <c r="I534" s="1575">
        <v>0</v>
      </c>
      <c r="J534" s="1575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1322</v>
      </c>
      <c r="E535" s="1354">
        <f t="shared" si="129"/>
        <v>0</v>
      </c>
      <c r="F535" s="1575">
        <v>0</v>
      </c>
      <c r="G535" s="1575">
        <v>0</v>
      </c>
      <c r="H535" s="586">
        <v>0</v>
      </c>
      <c r="I535" s="1575">
        <v>0</v>
      </c>
      <c r="J535" s="1575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830</v>
      </c>
      <c r="E536" s="1355">
        <f t="shared" si="129"/>
        <v>0</v>
      </c>
      <c r="F536" s="1575">
        <v>0</v>
      </c>
      <c r="G536" s="1575">
        <v>0</v>
      </c>
      <c r="H536" s="587">
        <v>0</v>
      </c>
      <c r="I536" s="1575">
        <v>0</v>
      </c>
      <c r="J536" s="1575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86" t="s">
        <v>1459</v>
      </c>
      <c r="D537" s="1786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785" t="s">
        <v>1460</v>
      </c>
      <c r="D538" s="1785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996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997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998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999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8" t="s">
        <v>1461</v>
      </c>
      <c r="D543" s="1789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1000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1001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86" t="s">
        <v>1462</v>
      </c>
      <c r="D546" s="1786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-8627</v>
      </c>
      <c r="K546" s="582">
        <f t="shared" si="132"/>
        <v>0</v>
      </c>
      <c r="L546" s="579">
        <f t="shared" si="132"/>
        <v>-8627</v>
      </c>
      <c r="M546" s="7">
        <f t="shared" si="127"/>
        <v>1</v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1323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1002</v>
      </c>
      <c r="E548" s="1352">
        <f t="shared" si="129"/>
        <v>0</v>
      </c>
      <c r="F548" s="449"/>
      <c r="G548" s="450"/>
      <c r="H548" s="598">
        <v>0</v>
      </c>
      <c r="I548" s="449"/>
      <c r="J548" s="450">
        <v>-8627</v>
      </c>
      <c r="K548" s="598">
        <v>0</v>
      </c>
      <c r="L548" s="1352">
        <f t="shared" si="121"/>
        <v>-8627</v>
      </c>
      <c r="M548" s="7">
        <f t="shared" si="127"/>
        <v>1</v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1324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1325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1003</v>
      </c>
      <c r="E551" s="1366">
        <f t="shared" si="129"/>
        <v>0</v>
      </c>
      <c r="F551" s="1575">
        <v>0</v>
      </c>
      <c r="G551" s="1575">
        <v>0</v>
      </c>
      <c r="H551" s="586">
        <v>0</v>
      </c>
      <c r="I551" s="1575">
        <v>0</v>
      </c>
      <c r="J551" s="1575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1330</v>
      </c>
      <c r="E552" s="1354">
        <f t="shared" si="129"/>
        <v>0</v>
      </c>
      <c r="F552" s="1575">
        <v>0</v>
      </c>
      <c r="G552" s="1575">
        <v>0</v>
      </c>
      <c r="H552" s="586">
        <v>0</v>
      </c>
      <c r="I552" s="1575">
        <v>0</v>
      </c>
      <c r="J552" s="1575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1331</v>
      </c>
      <c r="E553" s="1354">
        <f t="shared" si="129"/>
        <v>0</v>
      </c>
      <c r="F553" s="1575">
        <v>0</v>
      </c>
      <c r="G553" s="1575">
        <v>0</v>
      </c>
      <c r="H553" s="586">
        <v>0</v>
      </c>
      <c r="I553" s="1575">
        <v>0</v>
      </c>
      <c r="J553" s="1575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1332</v>
      </c>
      <c r="E554" s="1354">
        <f t="shared" si="129"/>
        <v>0</v>
      </c>
      <c r="F554" s="1575">
        <v>0</v>
      </c>
      <c r="G554" s="1575">
        <v>0</v>
      </c>
      <c r="H554" s="586">
        <v>0</v>
      </c>
      <c r="I554" s="1575">
        <v>0</v>
      </c>
      <c r="J554" s="1575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1333</v>
      </c>
      <c r="E555" s="1354">
        <f t="shared" si="129"/>
        <v>0</v>
      </c>
      <c r="F555" s="1575">
        <v>0</v>
      </c>
      <c r="G555" s="1575">
        <v>0</v>
      </c>
      <c r="H555" s="586">
        <v>0</v>
      </c>
      <c r="I555" s="1575">
        <v>0</v>
      </c>
      <c r="J555" s="1575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1334</v>
      </c>
      <c r="E556" s="1354">
        <f t="shared" si="129"/>
        <v>0</v>
      </c>
      <c r="F556" s="1575">
        <v>0</v>
      </c>
      <c r="G556" s="1575">
        <v>0</v>
      </c>
      <c r="H556" s="586">
        <v>0</v>
      </c>
      <c r="I556" s="1575">
        <v>0</v>
      </c>
      <c r="J556" s="1575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1335</v>
      </c>
      <c r="E557" s="1354">
        <f t="shared" si="129"/>
        <v>0</v>
      </c>
      <c r="F557" s="1575">
        <v>0</v>
      </c>
      <c r="G557" s="1575">
        <v>0</v>
      </c>
      <c r="H557" s="659">
        <v>0</v>
      </c>
      <c r="I557" s="1575">
        <v>0</v>
      </c>
      <c r="J557" s="1575">
        <v>0</v>
      </c>
      <c r="K557" s="659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1336</v>
      </c>
      <c r="E558" s="1604">
        <f t="shared" si="129"/>
        <v>0</v>
      </c>
      <c r="F558" s="1607">
        <v>0</v>
      </c>
      <c r="G558" s="1608">
        <v>0</v>
      </c>
      <c r="H558" s="1609">
        <v>0</v>
      </c>
      <c r="I558" s="1608">
        <v>0</v>
      </c>
      <c r="J558" s="1608">
        <v>0</v>
      </c>
      <c r="K558" s="1609">
        <v>0</v>
      </c>
      <c r="L558" s="1605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1337</v>
      </c>
      <c r="E559" s="1367">
        <f t="shared" si="129"/>
        <v>0</v>
      </c>
      <c r="F559" s="637"/>
      <c r="G559" s="638"/>
      <c r="H559" s="1606">
        <v>0</v>
      </c>
      <c r="I559" s="637"/>
      <c r="J559" s="638"/>
      <c r="K559" s="1606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1463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1464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1465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1466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1467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1468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1469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1470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8" t="s">
        <v>1471</v>
      </c>
      <c r="D568" s="178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8627</v>
      </c>
      <c r="K568" s="582">
        <f t="shared" si="133"/>
        <v>0</v>
      </c>
      <c r="L568" s="579">
        <f t="shared" si="133"/>
        <v>8627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1338</v>
      </c>
      <c r="E569" s="1346">
        <f t="shared" si="129"/>
        <v>0</v>
      </c>
      <c r="F569" s="152"/>
      <c r="G569" s="153"/>
      <c r="H569" s="585">
        <v>0</v>
      </c>
      <c r="I569" s="152"/>
      <c r="J569" s="153">
        <v>206545</v>
      </c>
      <c r="K569" s="585">
        <v>0</v>
      </c>
      <c r="L569" s="1346">
        <f t="shared" si="121"/>
        <v>206545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1339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1381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1382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1340</v>
      </c>
      <c r="E573" s="1359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9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1341</v>
      </c>
      <c r="E574" s="1350">
        <f t="shared" si="129"/>
        <v>0</v>
      </c>
      <c r="F574" s="1587"/>
      <c r="G574" s="1610"/>
      <c r="H574" s="587">
        <v>0</v>
      </c>
      <c r="I574" s="1587"/>
      <c r="J574" s="1610"/>
      <c r="K574" s="1612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1342</v>
      </c>
      <c r="E575" s="1360">
        <f t="shared" si="129"/>
        <v>0</v>
      </c>
      <c r="F575" s="152"/>
      <c r="G575" s="153"/>
      <c r="H575" s="1611">
        <v>0</v>
      </c>
      <c r="I575" s="152"/>
      <c r="J575" s="153">
        <v>-197918</v>
      </c>
      <c r="K575" s="1611">
        <v>0</v>
      </c>
      <c r="L575" s="1360">
        <f t="shared" si="134"/>
        <v>-197918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1343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1383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1384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1344</v>
      </c>
      <c r="E579" s="1347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7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1345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1346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1347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1472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1473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1474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1475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1348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8" t="s">
        <v>1476</v>
      </c>
      <c r="D588" s="1789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1477</v>
      </c>
      <c r="E589" s="1346">
        <f t="shared" si="129"/>
        <v>0</v>
      </c>
      <c r="F589" s="1575">
        <v>0</v>
      </c>
      <c r="G589" s="1575">
        <v>0</v>
      </c>
      <c r="H589" s="585">
        <v>0</v>
      </c>
      <c r="I589" s="1575">
        <v>0</v>
      </c>
      <c r="J589" s="1575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1478</v>
      </c>
      <c r="E590" s="1348">
        <f t="shared" si="129"/>
        <v>0</v>
      </c>
      <c r="F590" s="1575">
        <v>0</v>
      </c>
      <c r="G590" s="1575">
        <v>0</v>
      </c>
      <c r="H590" s="586">
        <v>0</v>
      </c>
      <c r="I590" s="1575">
        <v>0</v>
      </c>
      <c r="J590" s="1575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1479</v>
      </c>
      <c r="E591" s="1349">
        <f t="shared" si="129"/>
        <v>0</v>
      </c>
      <c r="F591" s="1575">
        <v>0</v>
      </c>
      <c r="G591" s="1575">
        <v>0</v>
      </c>
      <c r="H591" s="586">
        <v>0</v>
      </c>
      <c r="I591" s="1575">
        <v>0</v>
      </c>
      <c r="J591" s="1575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1480</v>
      </c>
      <c r="E592" s="1350">
        <f t="shared" si="129"/>
        <v>0</v>
      </c>
      <c r="F592" s="1575">
        <v>0</v>
      </c>
      <c r="G592" s="1575">
        <v>0</v>
      </c>
      <c r="H592" s="587">
        <v>0</v>
      </c>
      <c r="I592" s="1575">
        <v>0</v>
      </c>
      <c r="J592" s="1575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8" t="s">
        <v>1349</v>
      </c>
      <c r="D593" s="1789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1326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1327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1328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1329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1350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1425</v>
      </c>
      <c r="C599" s="661" t="s">
        <v>865</v>
      </c>
      <c r="D599" s="662" t="s">
        <v>1481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1393</v>
      </c>
      <c r="G602" s="1805" t="s">
        <v>1191</v>
      </c>
      <c r="H602" s="1806"/>
      <c r="I602" s="1806"/>
      <c r="J602" s="1807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08" t="s">
        <v>1394</v>
      </c>
      <c r="H603" s="1808"/>
      <c r="I603" s="1808"/>
      <c r="J603" s="1808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1395</v>
      </c>
      <c r="D605" s="671" t="s">
        <v>1189</v>
      </c>
      <c r="E605" s="672"/>
      <c r="F605" s="219" t="s">
        <v>1396</v>
      </c>
      <c r="G605" s="1809" t="s">
        <v>1192</v>
      </c>
      <c r="H605" s="1810"/>
      <c r="I605" s="1810"/>
      <c r="J605" s="1811"/>
      <c r="K605" s="103"/>
      <c r="L605" s="229"/>
      <c r="M605" s="7">
        <v>1</v>
      </c>
      <c r="N605" s="519"/>
    </row>
    <row r="606" spans="1:14" ht="21.75" customHeight="1">
      <c r="A606" s="23"/>
      <c r="B606" s="1812" t="s">
        <v>1397</v>
      </c>
      <c r="C606" s="1813"/>
      <c r="D606" s="673" t="s">
        <v>1398</v>
      </c>
      <c r="E606" s="674"/>
      <c r="F606" s="675"/>
      <c r="G606" s="1808" t="s">
        <v>1394</v>
      </c>
      <c r="H606" s="1808"/>
      <c r="I606" s="1808"/>
      <c r="J606" s="1808"/>
      <c r="K606" s="103"/>
      <c r="L606" s="229"/>
      <c r="M606" s="7">
        <v>1</v>
      </c>
      <c r="N606" s="519"/>
    </row>
    <row r="607" spans="1:14" ht="24.75" customHeight="1">
      <c r="A607" s="36"/>
      <c r="B607" s="1814" t="s">
        <v>1190</v>
      </c>
      <c r="C607" s="1815"/>
      <c r="D607" s="676" t="s">
        <v>1399</v>
      </c>
      <c r="E607" s="677"/>
      <c r="F607" s="678"/>
      <c r="G607" s="679" t="s">
        <v>1400</v>
      </c>
      <c r="H607" s="1798"/>
      <c r="I607" s="1799"/>
      <c r="J607" s="1800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1401</v>
      </c>
      <c r="H609" s="1798" t="s">
        <v>1188</v>
      </c>
      <c r="I609" s="1799"/>
      <c r="J609" s="1800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65" operator="notEqual" stopIfTrue="1">
      <formula>0</formula>
    </cfRule>
  </conditionalFormatting>
  <conditionalFormatting sqref="D600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80">
    <cfRule type="cellIs" priority="68" dxfId="10" operator="equal" stopIfTrue="1">
      <formula>0</formula>
    </cfRule>
  </conditionalFormatting>
  <conditionalFormatting sqref="E182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2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5">
    <cfRule type="cellIs" priority="57" dxfId="10" operator="equal" stopIfTrue="1">
      <formula>0</formula>
    </cfRule>
  </conditionalFormatting>
  <conditionalFormatting sqref="E357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7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40">
    <cfRule type="cellIs" priority="46" dxfId="10" operator="equal" stopIfTrue="1">
      <formula>0</formula>
    </cfRule>
  </conditionalFormatting>
  <conditionalFormatting sqref="E442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2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9">
    <cfRule type="cellIs" priority="35" dxfId="24" operator="notEqual" stopIfTrue="1">
      <formula>0</formula>
    </cfRule>
  </conditionalFormatting>
  <conditionalFormatting sqref="F449">
    <cfRule type="cellIs" priority="34" dxfId="24" operator="notEqual" stopIfTrue="1">
      <formula>0</formula>
    </cfRule>
  </conditionalFormatting>
  <conditionalFormatting sqref="G449">
    <cfRule type="cellIs" priority="33" dxfId="24" operator="notEqual" stopIfTrue="1">
      <formula>0</formula>
    </cfRule>
  </conditionalFormatting>
  <conditionalFormatting sqref="H449">
    <cfRule type="cellIs" priority="32" dxfId="24" operator="notEqual" stopIfTrue="1">
      <formula>0</formula>
    </cfRule>
  </conditionalFormatting>
  <conditionalFormatting sqref="I449">
    <cfRule type="cellIs" priority="31" dxfId="24" operator="notEqual" stopIfTrue="1">
      <formula>0</formula>
    </cfRule>
  </conditionalFormatting>
  <conditionalFormatting sqref="J449">
    <cfRule type="cellIs" priority="30" dxfId="24" operator="notEqual" stopIfTrue="1">
      <formula>0</formula>
    </cfRule>
  </conditionalFormatting>
  <conditionalFormatting sqref="K449">
    <cfRule type="cellIs" priority="29" dxfId="24" operator="notEqual" stopIfTrue="1">
      <formula>0</formula>
    </cfRule>
  </conditionalFormatting>
  <conditionalFormatting sqref="L449">
    <cfRule type="cellIs" priority="28" dxfId="24" operator="notEqual" stopIfTrue="1">
      <formula>0</formula>
    </cfRule>
  </conditionalFormatting>
  <conditionalFormatting sqref="E600">
    <cfRule type="cellIs" priority="27" dxfId="24" operator="notEqual" stopIfTrue="1">
      <formula>0</formula>
    </cfRule>
  </conditionalFormatting>
  <conditionalFormatting sqref="F600:G600">
    <cfRule type="cellIs" priority="26" dxfId="24" operator="notEqual" stopIfTrue="1">
      <formula>0</formula>
    </cfRule>
  </conditionalFormatting>
  <conditionalFormatting sqref="H600">
    <cfRule type="cellIs" priority="25" dxfId="24" operator="notEqual" stopIfTrue="1">
      <formula>0</formula>
    </cfRule>
  </conditionalFormatting>
  <conditionalFormatting sqref="I600">
    <cfRule type="cellIs" priority="24" dxfId="24" operator="notEqual" stopIfTrue="1">
      <formula>0</formula>
    </cfRule>
  </conditionalFormatting>
  <conditionalFormatting sqref="J600:K600">
    <cfRule type="cellIs" priority="23" dxfId="24" operator="notEqual" stopIfTrue="1">
      <formula>0</formula>
    </cfRule>
  </conditionalFormatting>
  <conditionalFormatting sqref="L600">
    <cfRule type="cellIs" priority="22" dxfId="24" operator="notEqual" stopIfTrue="1">
      <formula>0</formula>
    </cfRule>
  </conditionalFormatting>
  <conditionalFormatting sqref="F456">
    <cfRule type="cellIs" priority="20" dxfId="10" operator="equal" stopIfTrue="1">
      <formula>0</formula>
    </cfRule>
  </conditionalFormatting>
  <conditionalFormatting sqref="E458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8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2:H93 H96:H108 H110:H112 K117:K121 H123:H125 H127:H137 H141:H142 H144:H151 H153:H160 H162:H169 F382:G383 F26:G27 F29:K32 F34:K38 F40:K46 K53:K57 F48:K51 F59:K60 K92:K93 K96:K108 K110:K112 F85:K85 K123:K125 K127:K137 K141:K142 K144:K151 K153:K160 K162:K169 H464:H466 H468:H469 H471:H472 H474:H479 H484:H498 H506:H513 H515:H517 H519:H522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F115:K116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I527:J532 I581:J582 I594:J597 K407 I587:J587 I559:J563 F429:G430 F559:G563 I544:J545 F537:K537 I547:J548 F424:K427 F474:G476 I474:J476 F527:G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G92:G114 G86:G90 J86:J114 K91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50:J55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F519:G522 I519:J522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1310</v>
      </c>
      <c r="B1" s="1451" t="s">
        <v>1314</v>
      </c>
      <c r="C1" s="1450"/>
    </row>
    <row r="2" spans="1:3" ht="31.5" customHeight="1">
      <c r="A2" s="1453">
        <v>0</v>
      </c>
      <c r="B2" s="1454" t="s">
        <v>82</v>
      </c>
      <c r="C2" s="1455" t="s">
        <v>2036</v>
      </c>
    </row>
    <row r="3" spans="1:3" ht="35.25" customHeight="1">
      <c r="A3" s="1453">
        <v>33</v>
      </c>
      <c r="B3" s="1454" t="s">
        <v>83</v>
      </c>
      <c r="C3" s="1456" t="s">
        <v>2037</v>
      </c>
    </row>
    <row r="4" spans="1:3" ht="35.25" customHeight="1">
      <c r="A4" s="1453">
        <v>42</v>
      </c>
      <c r="B4" s="1454" t="s">
        <v>84</v>
      </c>
      <c r="C4" s="1457" t="s">
        <v>2038</v>
      </c>
    </row>
    <row r="5" spans="1:3" ht="19.5">
      <c r="A5" s="1453">
        <v>96</v>
      </c>
      <c r="B5" s="1454" t="s">
        <v>85</v>
      </c>
      <c r="C5" s="1457" t="s">
        <v>2039</v>
      </c>
    </row>
    <row r="6" spans="1:3" ht="19.5">
      <c r="A6" s="1453">
        <v>97</v>
      </c>
      <c r="B6" s="1454" t="s">
        <v>86</v>
      </c>
      <c r="C6" s="1457" t="s">
        <v>2040</v>
      </c>
    </row>
    <row r="7" spans="1:3" ht="19.5">
      <c r="A7" s="1453">
        <v>98</v>
      </c>
      <c r="B7" s="1454" t="s">
        <v>87</v>
      </c>
      <c r="C7" s="1457" t="s">
        <v>2041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564" t="s">
        <v>1310</v>
      </c>
      <c r="B10" s="1565" t="s">
        <v>1313</v>
      </c>
      <c r="C10" s="1564"/>
    </row>
    <row r="11" spans="1:3" ht="14.25">
      <c r="A11" s="1566"/>
      <c r="B11" s="1567" t="s">
        <v>1818</v>
      </c>
      <c r="C11" s="1566"/>
    </row>
    <row r="12" spans="1:3" ht="15.75">
      <c r="A12" s="1461">
        <v>1101</v>
      </c>
      <c r="B12" s="1462" t="s">
        <v>1819</v>
      </c>
      <c r="C12" s="1461">
        <v>1101</v>
      </c>
    </row>
    <row r="13" spans="1:3" ht="15.75">
      <c r="A13" s="1461">
        <v>1103</v>
      </c>
      <c r="B13" s="1463" t="s">
        <v>1820</v>
      </c>
      <c r="C13" s="1461">
        <v>1103</v>
      </c>
    </row>
    <row r="14" spans="1:3" ht="15.75">
      <c r="A14" s="1461">
        <v>1104</v>
      </c>
      <c r="B14" s="1464" t="s">
        <v>1821</v>
      </c>
      <c r="C14" s="1461">
        <v>1104</v>
      </c>
    </row>
    <row r="15" spans="1:3" ht="15.75">
      <c r="A15" s="1461">
        <v>1105</v>
      </c>
      <c r="B15" s="1464" t="s">
        <v>1822</v>
      </c>
      <c r="C15" s="1461">
        <v>1105</v>
      </c>
    </row>
    <row r="16" spans="1:3" ht="15.75">
      <c r="A16" s="1461">
        <v>1106</v>
      </c>
      <c r="B16" s="1464" t="s">
        <v>1823</v>
      </c>
      <c r="C16" s="1461">
        <v>1106</v>
      </c>
    </row>
    <row r="17" spans="1:3" ht="15.75">
      <c r="A17" s="1461">
        <v>1107</v>
      </c>
      <c r="B17" s="1464" t="s">
        <v>1824</v>
      </c>
      <c r="C17" s="1461">
        <v>1107</v>
      </c>
    </row>
    <row r="18" spans="1:3" ht="15.75">
      <c r="A18" s="1461">
        <v>1108</v>
      </c>
      <c r="B18" s="1464" t="s">
        <v>1825</v>
      </c>
      <c r="C18" s="1461">
        <v>1108</v>
      </c>
    </row>
    <row r="19" spans="1:3" ht="15.75">
      <c r="A19" s="1461">
        <v>1111</v>
      </c>
      <c r="B19" s="1465" t="s">
        <v>903</v>
      </c>
      <c r="C19" s="1461">
        <v>1111</v>
      </c>
    </row>
    <row r="20" spans="1:3" ht="15.75">
      <c r="A20" s="1461">
        <v>1115</v>
      </c>
      <c r="B20" s="1465" t="s">
        <v>904</v>
      </c>
      <c r="C20" s="1461">
        <v>1115</v>
      </c>
    </row>
    <row r="21" spans="1:3" ht="15.75">
      <c r="A21" s="1461">
        <v>1116</v>
      </c>
      <c r="B21" s="1465" t="s">
        <v>905</v>
      </c>
      <c r="C21" s="1461">
        <v>1116</v>
      </c>
    </row>
    <row r="22" spans="1:3" ht="15.75">
      <c r="A22" s="1461">
        <v>1117</v>
      </c>
      <c r="B22" s="1465" t="s">
        <v>906</v>
      </c>
      <c r="C22" s="1461">
        <v>1117</v>
      </c>
    </row>
    <row r="23" spans="1:3" ht="15.75">
      <c r="A23" s="1461">
        <v>1121</v>
      </c>
      <c r="B23" s="1464" t="s">
        <v>907</v>
      </c>
      <c r="C23" s="1461">
        <v>1121</v>
      </c>
    </row>
    <row r="24" spans="1:3" ht="15.75">
      <c r="A24" s="1461">
        <v>1122</v>
      </c>
      <c r="B24" s="1464" t="s">
        <v>908</v>
      </c>
      <c r="C24" s="1461">
        <v>1122</v>
      </c>
    </row>
    <row r="25" spans="1:3" ht="15.75">
      <c r="A25" s="1461">
        <v>1123</v>
      </c>
      <c r="B25" s="1464" t="s">
        <v>909</v>
      </c>
      <c r="C25" s="1461">
        <v>1123</v>
      </c>
    </row>
    <row r="26" spans="1:3" ht="15.75">
      <c r="A26" s="1461">
        <v>1125</v>
      </c>
      <c r="B26" s="1466" t="s">
        <v>910</v>
      </c>
      <c r="C26" s="1461">
        <v>1125</v>
      </c>
    </row>
    <row r="27" spans="1:3" ht="15.75">
      <c r="A27" s="1461">
        <v>1128</v>
      </c>
      <c r="B27" s="1464" t="s">
        <v>911</v>
      </c>
      <c r="C27" s="1461">
        <v>1128</v>
      </c>
    </row>
    <row r="28" spans="1:3" ht="15.75">
      <c r="A28" s="1461">
        <v>1139</v>
      </c>
      <c r="B28" s="1467" t="s">
        <v>912</v>
      </c>
      <c r="C28" s="1461">
        <v>1139</v>
      </c>
    </row>
    <row r="29" spans="1:3" ht="15.75">
      <c r="A29" s="1461">
        <v>1141</v>
      </c>
      <c r="B29" s="1465" t="s">
        <v>913</v>
      </c>
      <c r="C29" s="1461">
        <v>1141</v>
      </c>
    </row>
    <row r="30" spans="1:3" ht="15.75">
      <c r="A30" s="1461">
        <v>1142</v>
      </c>
      <c r="B30" s="1464" t="s">
        <v>914</v>
      </c>
      <c r="C30" s="1461">
        <v>1142</v>
      </c>
    </row>
    <row r="31" spans="1:3" ht="15.75">
      <c r="A31" s="1461">
        <v>1143</v>
      </c>
      <c r="B31" s="1465" t="s">
        <v>915</v>
      </c>
      <c r="C31" s="1461">
        <v>1143</v>
      </c>
    </row>
    <row r="32" spans="1:3" ht="15.75">
      <c r="A32" s="1461">
        <v>1144</v>
      </c>
      <c r="B32" s="1465" t="s">
        <v>916</v>
      </c>
      <c r="C32" s="1461">
        <v>1144</v>
      </c>
    </row>
    <row r="33" spans="1:3" ht="15.75">
      <c r="A33" s="1461">
        <v>1145</v>
      </c>
      <c r="B33" s="1464" t="s">
        <v>917</v>
      </c>
      <c r="C33" s="1461">
        <v>1145</v>
      </c>
    </row>
    <row r="34" spans="1:3" ht="15.75">
      <c r="A34" s="1461">
        <v>1146</v>
      </c>
      <c r="B34" s="1465" t="s">
        <v>918</v>
      </c>
      <c r="C34" s="1461">
        <v>1146</v>
      </c>
    </row>
    <row r="35" spans="1:3" ht="15.75">
      <c r="A35" s="1461">
        <v>1147</v>
      </c>
      <c r="B35" s="1465" t="s">
        <v>919</v>
      </c>
      <c r="C35" s="1461">
        <v>1147</v>
      </c>
    </row>
    <row r="36" spans="1:3" ht="15.75">
      <c r="A36" s="1461">
        <v>1148</v>
      </c>
      <c r="B36" s="1465" t="s">
        <v>920</v>
      </c>
      <c r="C36" s="1461">
        <v>1148</v>
      </c>
    </row>
    <row r="37" spans="1:3" ht="15.75">
      <c r="A37" s="1461">
        <v>1149</v>
      </c>
      <c r="B37" s="1465" t="s">
        <v>921</v>
      </c>
      <c r="C37" s="1461">
        <v>1149</v>
      </c>
    </row>
    <row r="38" spans="1:3" ht="15.75">
      <c r="A38" s="1461">
        <v>1151</v>
      </c>
      <c r="B38" s="1465" t="s">
        <v>922</v>
      </c>
      <c r="C38" s="1461">
        <v>1151</v>
      </c>
    </row>
    <row r="39" spans="1:3" ht="15.75">
      <c r="A39" s="1461">
        <v>1158</v>
      </c>
      <c r="B39" s="1464" t="s">
        <v>923</v>
      </c>
      <c r="C39" s="1461">
        <v>1158</v>
      </c>
    </row>
    <row r="40" spans="1:3" ht="15.75">
      <c r="A40" s="1461">
        <v>1161</v>
      </c>
      <c r="B40" s="1464" t="s">
        <v>924</v>
      </c>
      <c r="C40" s="1461">
        <v>1161</v>
      </c>
    </row>
    <row r="41" spans="1:3" ht="15.75">
      <c r="A41" s="1461">
        <v>1162</v>
      </c>
      <c r="B41" s="1464" t="s">
        <v>925</v>
      </c>
      <c r="C41" s="1461">
        <v>1162</v>
      </c>
    </row>
    <row r="42" spans="1:3" ht="15.75">
      <c r="A42" s="1461">
        <v>1163</v>
      </c>
      <c r="B42" s="1464" t="s">
        <v>926</v>
      </c>
      <c r="C42" s="1461">
        <v>1163</v>
      </c>
    </row>
    <row r="43" spans="1:3" ht="15.75">
      <c r="A43" s="1461">
        <v>1168</v>
      </c>
      <c r="B43" s="1464" t="s">
        <v>927</v>
      </c>
      <c r="C43" s="1461">
        <v>1168</v>
      </c>
    </row>
    <row r="44" spans="1:3" ht="15.75">
      <c r="A44" s="1461">
        <v>1179</v>
      </c>
      <c r="B44" s="1465" t="s">
        <v>928</v>
      </c>
      <c r="C44" s="1461">
        <v>1179</v>
      </c>
    </row>
    <row r="45" spans="1:3" ht="15.75">
      <c r="A45" s="1461">
        <v>2201</v>
      </c>
      <c r="B45" s="1465" t="s">
        <v>929</v>
      </c>
      <c r="C45" s="1461">
        <v>2201</v>
      </c>
    </row>
    <row r="46" spans="1:3" ht="15.75">
      <c r="A46" s="1461">
        <v>2205</v>
      </c>
      <c r="B46" s="1464" t="s">
        <v>930</v>
      </c>
      <c r="C46" s="1461">
        <v>2205</v>
      </c>
    </row>
    <row r="47" spans="1:3" ht="15.75">
      <c r="A47" s="1461">
        <v>2206</v>
      </c>
      <c r="B47" s="1467" t="s">
        <v>931</v>
      </c>
      <c r="C47" s="1461">
        <v>2206</v>
      </c>
    </row>
    <row r="48" spans="1:3" ht="15.75">
      <c r="A48" s="1461">
        <v>2215</v>
      </c>
      <c r="B48" s="1464" t="s">
        <v>932</v>
      </c>
      <c r="C48" s="1461">
        <v>2215</v>
      </c>
    </row>
    <row r="49" spans="1:3" ht="15.75">
      <c r="A49" s="1461">
        <v>2218</v>
      </c>
      <c r="B49" s="1464" t="s">
        <v>933</v>
      </c>
      <c r="C49" s="1461">
        <v>2218</v>
      </c>
    </row>
    <row r="50" spans="1:3" ht="15.75">
      <c r="A50" s="1461">
        <v>2219</v>
      </c>
      <c r="B50" s="1464" t="s">
        <v>934</v>
      </c>
      <c r="C50" s="1461">
        <v>2219</v>
      </c>
    </row>
    <row r="51" spans="1:3" ht="15.75">
      <c r="A51" s="1461">
        <v>2221</v>
      </c>
      <c r="B51" s="1465" t="s">
        <v>935</v>
      </c>
      <c r="C51" s="1461">
        <v>2221</v>
      </c>
    </row>
    <row r="52" spans="1:3" ht="15.75">
      <c r="A52" s="1461">
        <v>2222</v>
      </c>
      <c r="B52" s="1468" t="s">
        <v>936</v>
      </c>
      <c r="C52" s="1461">
        <v>2222</v>
      </c>
    </row>
    <row r="53" spans="1:3" ht="15.75">
      <c r="A53" s="1461">
        <v>2223</v>
      </c>
      <c r="B53" s="1468" t="s">
        <v>737</v>
      </c>
      <c r="C53" s="1461">
        <v>2223</v>
      </c>
    </row>
    <row r="54" spans="1:3" ht="15.75">
      <c r="A54" s="1461">
        <v>2224</v>
      </c>
      <c r="B54" s="1467" t="s">
        <v>937</v>
      </c>
      <c r="C54" s="1461">
        <v>2224</v>
      </c>
    </row>
    <row r="55" spans="1:3" ht="15.75">
      <c r="A55" s="1461">
        <v>2225</v>
      </c>
      <c r="B55" s="1464" t="s">
        <v>938</v>
      </c>
      <c r="C55" s="1461">
        <v>2225</v>
      </c>
    </row>
    <row r="56" spans="1:3" ht="15.75">
      <c r="A56" s="1461">
        <v>2228</v>
      </c>
      <c r="B56" s="1464" t="s">
        <v>939</v>
      </c>
      <c r="C56" s="1461">
        <v>2228</v>
      </c>
    </row>
    <row r="57" spans="1:3" ht="15.75">
      <c r="A57" s="1461">
        <v>2239</v>
      </c>
      <c r="B57" s="1465" t="s">
        <v>940</v>
      </c>
      <c r="C57" s="1461">
        <v>2239</v>
      </c>
    </row>
    <row r="58" spans="1:3" ht="15.75">
      <c r="A58" s="1461">
        <v>2241</v>
      </c>
      <c r="B58" s="1468" t="s">
        <v>941</v>
      </c>
      <c r="C58" s="1461">
        <v>2241</v>
      </c>
    </row>
    <row r="59" spans="1:3" ht="15.75">
      <c r="A59" s="1461">
        <v>2242</v>
      </c>
      <c r="B59" s="1468" t="s">
        <v>942</v>
      </c>
      <c r="C59" s="1461">
        <v>2242</v>
      </c>
    </row>
    <row r="60" spans="1:3" ht="15.75">
      <c r="A60" s="1461">
        <v>2243</v>
      </c>
      <c r="B60" s="1468" t="s">
        <v>943</v>
      </c>
      <c r="C60" s="1461">
        <v>2243</v>
      </c>
    </row>
    <row r="61" spans="1:3" ht="15.75">
      <c r="A61" s="1461">
        <v>2244</v>
      </c>
      <c r="B61" s="1468" t="s">
        <v>944</v>
      </c>
      <c r="C61" s="1461">
        <v>2244</v>
      </c>
    </row>
    <row r="62" spans="1:3" ht="15.75">
      <c r="A62" s="1461">
        <v>2245</v>
      </c>
      <c r="B62" s="1469" t="s">
        <v>945</v>
      </c>
      <c r="C62" s="1461">
        <v>2245</v>
      </c>
    </row>
    <row r="63" spans="1:3" ht="15.75">
      <c r="A63" s="1461">
        <v>2246</v>
      </c>
      <c r="B63" s="1468" t="s">
        <v>946</v>
      </c>
      <c r="C63" s="1461">
        <v>2246</v>
      </c>
    </row>
    <row r="64" spans="1:3" ht="15.75">
      <c r="A64" s="1461">
        <v>2247</v>
      </c>
      <c r="B64" s="1468" t="s">
        <v>947</v>
      </c>
      <c r="C64" s="1461">
        <v>2247</v>
      </c>
    </row>
    <row r="65" spans="1:3" ht="15.75">
      <c r="A65" s="1461">
        <v>2248</v>
      </c>
      <c r="B65" s="1468" t="s">
        <v>948</v>
      </c>
      <c r="C65" s="1461">
        <v>2248</v>
      </c>
    </row>
    <row r="66" spans="1:3" ht="15.75">
      <c r="A66" s="1461">
        <v>2249</v>
      </c>
      <c r="B66" s="1468" t="s">
        <v>949</v>
      </c>
      <c r="C66" s="1461">
        <v>2249</v>
      </c>
    </row>
    <row r="67" spans="1:3" ht="15.75">
      <c r="A67" s="1461">
        <v>2258</v>
      </c>
      <c r="B67" s="1464" t="s">
        <v>950</v>
      </c>
      <c r="C67" s="1461">
        <v>2258</v>
      </c>
    </row>
    <row r="68" spans="1:3" ht="15.75">
      <c r="A68" s="1461">
        <v>2259</v>
      </c>
      <c r="B68" s="1467" t="s">
        <v>951</v>
      </c>
      <c r="C68" s="1461">
        <v>2259</v>
      </c>
    </row>
    <row r="69" spans="1:3" ht="15.75">
      <c r="A69" s="1461">
        <v>2261</v>
      </c>
      <c r="B69" s="1465" t="s">
        <v>952</v>
      </c>
      <c r="C69" s="1461">
        <v>2261</v>
      </c>
    </row>
    <row r="70" spans="1:3" ht="15.75">
      <c r="A70" s="1461">
        <v>2268</v>
      </c>
      <c r="B70" s="1464" t="s">
        <v>953</v>
      </c>
      <c r="C70" s="1461">
        <v>2268</v>
      </c>
    </row>
    <row r="71" spans="1:3" ht="15.75">
      <c r="A71" s="1461">
        <v>2279</v>
      </c>
      <c r="B71" s="1465" t="s">
        <v>954</v>
      </c>
      <c r="C71" s="1461">
        <v>2279</v>
      </c>
    </row>
    <row r="72" spans="1:3" ht="15.75">
      <c r="A72" s="1461">
        <v>2281</v>
      </c>
      <c r="B72" s="1467" t="s">
        <v>955</v>
      </c>
      <c r="C72" s="1461">
        <v>2281</v>
      </c>
    </row>
    <row r="73" spans="1:3" ht="15.75">
      <c r="A73" s="1461">
        <v>2282</v>
      </c>
      <c r="B73" s="1467" t="s">
        <v>956</v>
      </c>
      <c r="C73" s="1461">
        <v>2282</v>
      </c>
    </row>
    <row r="74" spans="1:3" ht="15.75">
      <c r="A74" s="1461">
        <v>2283</v>
      </c>
      <c r="B74" s="1467" t="s">
        <v>957</v>
      </c>
      <c r="C74" s="1461">
        <v>2283</v>
      </c>
    </row>
    <row r="75" spans="1:3" ht="15.75">
      <c r="A75" s="1461">
        <v>2284</v>
      </c>
      <c r="B75" s="1467" t="s">
        <v>958</v>
      </c>
      <c r="C75" s="1461">
        <v>2284</v>
      </c>
    </row>
    <row r="76" spans="1:3" ht="15.75">
      <c r="A76" s="1461">
        <v>2285</v>
      </c>
      <c r="B76" s="1467" t="s">
        <v>959</v>
      </c>
      <c r="C76" s="1461">
        <v>2285</v>
      </c>
    </row>
    <row r="77" spans="1:3" ht="15.75">
      <c r="A77" s="1461">
        <v>2288</v>
      </c>
      <c r="B77" s="1467" t="s">
        <v>960</v>
      </c>
      <c r="C77" s="1461">
        <v>2288</v>
      </c>
    </row>
    <row r="78" spans="1:3" ht="15.75">
      <c r="A78" s="1461">
        <v>2289</v>
      </c>
      <c r="B78" s="1467" t="s">
        <v>961</v>
      </c>
      <c r="C78" s="1461">
        <v>2289</v>
      </c>
    </row>
    <row r="79" spans="1:3" ht="15.75">
      <c r="A79" s="1461">
        <v>3301</v>
      </c>
      <c r="B79" s="1464" t="s">
        <v>962</v>
      </c>
      <c r="C79" s="1461">
        <v>3301</v>
      </c>
    </row>
    <row r="80" spans="1:3" ht="15.75">
      <c r="A80" s="1461">
        <v>3311</v>
      </c>
      <c r="B80" s="1464" t="s">
        <v>738</v>
      </c>
      <c r="C80" s="1461">
        <v>3311</v>
      </c>
    </row>
    <row r="81" spans="1:3" ht="15.75">
      <c r="A81" s="1461">
        <v>3312</v>
      </c>
      <c r="B81" s="1465" t="s">
        <v>739</v>
      </c>
      <c r="C81" s="1461">
        <v>3312</v>
      </c>
    </row>
    <row r="82" spans="1:3" ht="15.75">
      <c r="A82" s="1461">
        <v>3318</v>
      </c>
      <c r="B82" s="1467" t="s">
        <v>963</v>
      </c>
      <c r="C82" s="1461">
        <v>3318</v>
      </c>
    </row>
    <row r="83" spans="1:3" ht="15.75">
      <c r="A83" s="1461">
        <v>3321</v>
      </c>
      <c r="B83" s="1464" t="s">
        <v>730</v>
      </c>
      <c r="C83" s="1461">
        <v>3321</v>
      </c>
    </row>
    <row r="84" spans="1:3" ht="15.75">
      <c r="A84" s="1461">
        <v>3322</v>
      </c>
      <c r="B84" s="1465" t="s">
        <v>731</v>
      </c>
      <c r="C84" s="1461">
        <v>3322</v>
      </c>
    </row>
    <row r="85" spans="1:3" ht="15.75">
      <c r="A85" s="1461">
        <v>3323</v>
      </c>
      <c r="B85" s="1467" t="s">
        <v>729</v>
      </c>
      <c r="C85" s="1461">
        <v>3323</v>
      </c>
    </row>
    <row r="86" spans="1:3" ht="15.75">
      <c r="A86" s="1461">
        <v>3324</v>
      </c>
      <c r="B86" s="1467" t="s">
        <v>964</v>
      </c>
      <c r="C86" s="1461">
        <v>3324</v>
      </c>
    </row>
    <row r="87" spans="1:3" ht="15.75">
      <c r="A87" s="1461">
        <v>3325</v>
      </c>
      <c r="B87" s="1465" t="s">
        <v>732</v>
      </c>
      <c r="C87" s="1461">
        <v>3325</v>
      </c>
    </row>
    <row r="88" spans="1:3" ht="15.75">
      <c r="A88" s="1461">
        <v>3326</v>
      </c>
      <c r="B88" s="1464" t="s">
        <v>733</v>
      </c>
      <c r="C88" s="1461">
        <v>3326</v>
      </c>
    </row>
    <row r="89" spans="1:3" ht="15.75">
      <c r="A89" s="1461">
        <v>3327</v>
      </c>
      <c r="B89" s="1464" t="s">
        <v>734</v>
      </c>
      <c r="C89" s="1461">
        <v>3327</v>
      </c>
    </row>
    <row r="90" spans="1:3" ht="15.75">
      <c r="A90" s="1461">
        <v>3332</v>
      </c>
      <c r="B90" s="1464" t="s">
        <v>965</v>
      </c>
      <c r="C90" s="1461">
        <v>3332</v>
      </c>
    </row>
    <row r="91" spans="1:3" ht="15.75">
      <c r="A91" s="1461">
        <v>3333</v>
      </c>
      <c r="B91" s="1465" t="s">
        <v>966</v>
      </c>
      <c r="C91" s="1461">
        <v>3333</v>
      </c>
    </row>
    <row r="92" spans="1:3" ht="15.75">
      <c r="A92" s="1461">
        <v>3334</v>
      </c>
      <c r="B92" s="1465" t="s">
        <v>1045</v>
      </c>
      <c r="C92" s="1461">
        <v>3334</v>
      </c>
    </row>
    <row r="93" spans="1:3" ht="15.75">
      <c r="A93" s="1461">
        <v>3336</v>
      </c>
      <c r="B93" s="1465" t="s">
        <v>1046</v>
      </c>
      <c r="C93" s="1461">
        <v>3336</v>
      </c>
    </row>
    <row r="94" spans="1:3" ht="15.75">
      <c r="A94" s="1461">
        <v>3337</v>
      </c>
      <c r="B94" s="1464" t="s">
        <v>735</v>
      </c>
      <c r="C94" s="1461">
        <v>3337</v>
      </c>
    </row>
    <row r="95" spans="1:3" ht="15.75">
      <c r="A95" s="1461">
        <v>3338</v>
      </c>
      <c r="B95" s="1464" t="s">
        <v>736</v>
      </c>
      <c r="C95" s="1461">
        <v>3338</v>
      </c>
    </row>
    <row r="96" spans="1:3" ht="15.75">
      <c r="A96" s="1461">
        <v>3341</v>
      </c>
      <c r="B96" s="1465" t="s">
        <v>1047</v>
      </c>
      <c r="C96" s="1461">
        <v>3341</v>
      </c>
    </row>
    <row r="97" spans="1:3" ht="15.75">
      <c r="A97" s="1461">
        <v>3349</v>
      </c>
      <c r="B97" s="1465" t="s">
        <v>967</v>
      </c>
      <c r="C97" s="1461">
        <v>3349</v>
      </c>
    </row>
    <row r="98" spans="1:3" ht="15.75">
      <c r="A98" s="1461">
        <v>3359</v>
      </c>
      <c r="B98" s="1465" t="s">
        <v>968</v>
      </c>
      <c r="C98" s="1461">
        <v>3359</v>
      </c>
    </row>
    <row r="99" spans="1:3" ht="15.75">
      <c r="A99" s="1461">
        <v>3369</v>
      </c>
      <c r="B99" s="1465" t="s">
        <v>969</v>
      </c>
      <c r="C99" s="1461">
        <v>3369</v>
      </c>
    </row>
    <row r="100" spans="1:3" ht="15.75">
      <c r="A100" s="1461">
        <v>3388</v>
      </c>
      <c r="B100" s="1464" t="s">
        <v>328</v>
      </c>
      <c r="C100" s="1461">
        <v>3388</v>
      </c>
    </row>
    <row r="101" spans="1:3" ht="15.75">
      <c r="A101" s="1461">
        <v>3389</v>
      </c>
      <c r="B101" s="1465" t="s">
        <v>329</v>
      </c>
      <c r="C101" s="1461">
        <v>3389</v>
      </c>
    </row>
    <row r="102" spans="1:3" ht="15.75">
      <c r="A102" s="1461">
        <v>4401</v>
      </c>
      <c r="B102" s="1464" t="s">
        <v>330</v>
      </c>
      <c r="C102" s="1461">
        <v>4401</v>
      </c>
    </row>
    <row r="103" spans="1:3" ht="15.75">
      <c r="A103" s="1461">
        <v>4412</v>
      </c>
      <c r="B103" s="1467" t="s">
        <v>331</v>
      </c>
      <c r="C103" s="1461">
        <v>4412</v>
      </c>
    </row>
    <row r="104" spans="1:3" ht="15.75">
      <c r="A104" s="1461">
        <v>4415</v>
      </c>
      <c r="B104" s="1465" t="s">
        <v>332</v>
      </c>
      <c r="C104" s="1461">
        <v>4415</v>
      </c>
    </row>
    <row r="105" spans="1:3" ht="15.75">
      <c r="A105" s="1461">
        <v>4418</v>
      </c>
      <c r="B105" s="1465" t="s">
        <v>333</v>
      </c>
      <c r="C105" s="1461">
        <v>4418</v>
      </c>
    </row>
    <row r="106" spans="1:3" ht="15.75">
      <c r="A106" s="1461">
        <v>4429</v>
      </c>
      <c r="B106" s="1464" t="s">
        <v>334</v>
      </c>
      <c r="C106" s="1461">
        <v>4429</v>
      </c>
    </row>
    <row r="107" spans="1:3" ht="15.75">
      <c r="A107" s="1461">
        <v>4431</v>
      </c>
      <c r="B107" s="1465" t="s">
        <v>740</v>
      </c>
      <c r="C107" s="1461">
        <v>4431</v>
      </c>
    </row>
    <row r="108" spans="1:3" ht="15.75">
      <c r="A108" s="1461">
        <v>4433</v>
      </c>
      <c r="B108" s="1465" t="s">
        <v>335</v>
      </c>
      <c r="C108" s="1461">
        <v>4433</v>
      </c>
    </row>
    <row r="109" spans="1:3" ht="15.75">
      <c r="A109" s="1461">
        <v>4436</v>
      </c>
      <c r="B109" s="1465" t="s">
        <v>336</v>
      </c>
      <c r="C109" s="1461">
        <v>4436</v>
      </c>
    </row>
    <row r="110" spans="1:3" ht="15.75">
      <c r="A110" s="1461">
        <v>4437</v>
      </c>
      <c r="B110" s="1466" t="s">
        <v>337</v>
      </c>
      <c r="C110" s="1461">
        <v>4437</v>
      </c>
    </row>
    <row r="111" spans="1:3" ht="15.75">
      <c r="A111" s="1461">
        <v>4450</v>
      </c>
      <c r="B111" s="1465" t="s">
        <v>338</v>
      </c>
      <c r="C111" s="1461">
        <v>4450</v>
      </c>
    </row>
    <row r="112" spans="1:3" ht="15.75">
      <c r="A112" s="1461">
        <v>4451</v>
      </c>
      <c r="B112" s="1470" t="s">
        <v>339</v>
      </c>
      <c r="C112" s="1461">
        <v>4451</v>
      </c>
    </row>
    <row r="113" spans="1:3" ht="15.75">
      <c r="A113" s="1461">
        <v>4452</v>
      </c>
      <c r="B113" s="1470" t="s">
        <v>340</v>
      </c>
      <c r="C113" s="1461">
        <v>4452</v>
      </c>
    </row>
    <row r="114" spans="1:3" ht="15.75">
      <c r="A114" s="1461">
        <v>4453</v>
      </c>
      <c r="B114" s="1470" t="s">
        <v>341</v>
      </c>
      <c r="C114" s="1461">
        <v>4453</v>
      </c>
    </row>
    <row r="115" spans="1:3" ht="15.75">
      <c r="A115" s="1461">
        <v>4454</v>
      </c>
      <c r="B115" s="1471" t="s">
        <v>342</v>
      </c>
      <c r="C115" s="1461">
        <v>4454</v>
      </c>
    </row>
    <row r="116" spans="1:3" ht="15.75">
      <c r="A116" s="1461">
        <v>4455</v>
      </c>
      <c r="B116" s="1471" t="s">
        <v>741</v>
      </c>
      <c r="C116" s="1461">
        <v>4455</v>
      </c>
    </row>
    <row r="117" spans="1:3" ht="15.75">
      <c r="A117" s="1461">
        <v>4456</v>
      </c>
      <c r="B117" s="1470" t="s">
        <v>343</v>
      </c>
      <c r="C117" s="1461">
        <v>4456</v>
      </c>
    </row>
    <row r="118" spans="1:3" ht="15.75">
      <c r="A118" s="1461">
        <v>4457</v>
      </c>
      <c r="B118" s="1472" t="s">
        <v>742</v>
      </c>
      <c r="C118" s="1461">
        <v>4457</v>
      </c>
    </row>
    <row r="119" spans="1:3" ht="15.75">
      <c r="A119" s="1461">
        <v>4458</v>
      </c>
      <c r="B119" s="1472" t="s">
        <v>743</v>
      </c>
      <c r="C119" s="1461">
        <v>4458</v>
      </c>
    </row>
    <row r="120" spans="1:3" ht="15.75">
      <c r="A120" s="1461">
        <v>4459</v>
      </c>
      <c r="B120" s="1472" t="s">
        <v>2042</v>
      </c>
      <c r="C120" s="1461">
        <v>4459</v>
      </c>
    </row>
    <row r="121" spans="1:3" ht="15.75">
      <c r="A121" s="1461">
        <v>4465</v>
      </c>
      <c r="B121" s="1462" t="s">
        <v>344</v>
      </c>
      <c r="C121" s="1461">
        <v>4465</v>
      </c>
    </row>
    <row r="122" spans="1:3" ht="15.75">
      <c r="A122" s="1461">
        <v>4467</v>
      </c>
      <c r="B122" s="1463" t="s">
        <v>345</v>
      </c>
      <c r="C122" s="1461">
        <v>4467</v>
      </c>
    </row>
    <row r="123" spans="1:3" ht="15.75">
      <c r="A123" s="1461">
        <v>4468</v>
      </c>
      <c r="B123" s="1464" t="s">
        <v>346</v>
      </c>
      <c r="C123" s="1461">
        <v>4468</v>
      </c>
    </row>
    <row r="124" spans="1:3" ht="15.75">
      <c r="A124" s="1461">
        <v>4469</v>
      </c>
      <c r="B124" s="1465" t="s">
        <v>347</v>
      </c>
      <c r="C124" s="1461">
        <v>4469</v>
      </c>
    </row>
    <row r="125" spans="1:3" ht="15.75">
      <c r="A125" s="1461">
        <v>5501</v>
      </c>
      <c r="B125" s="1464" t="s">
        <v>348</v>
      </c>
      <c r="C125" s="1461">
        <v>5501</v>
      </c>
    </row>
    <row r="126" spans="1:3" ht="15.75">
      <c r="A126" s="1461">
        <v>5511</v>
      </c>
      <c r="B126" s="1469" t="s">
        <v>349</v>
      </c>
      <c r="C126" s="1461">
        <v>5511</v>
      </c>
    </row>
    <row r="127" spans="1:3" ht="15.75">
      <c r="A127" s="1461">
        <v>5512</v>
      </c>
      <c r="B127" s="1464" t="s">
        <v>350</v>
      </c>
      <c r="C127" s="1461">
        <v>5512</v>
      </c>
    </row>
    <row r="128" spans="1:3" ht="15.75">
      <c r="A128" s="1461">
        <v>5513</v>
      </c>
      <c r="B128" s="1472" t="s">
        <v>1070</v>
      </c>
      <c r="C128" s="1461">
        <v>5513</v>
      </c>
    </row>
    <row r="129" spans="1:3" ht="15.75">
      <c r="A129" s="1461">
        <v>5514</v>
      </c>
      <c r="B129" s="1472" t="s">
        <v>1071</v>
      </c>
      <c r="C129" s="1461">
        <v>5514</v>
      </c>
    </row>
    <row r="130" spans="1:3" ht="15.75">
      <c r="A130" s="1461">
        <v>5515</v>
      </c>
      <c r="B130" s="1472" t="s">
        <v>1072</v>
      </c>
      <c r="C130" s="1461">
        <v>5515</v>
      </c>
    </row>
    <row r="131" spans="1:3" ht="15.75">
      <c r="A131" s="1461">
        <v>5516</v>
      </c>
      <c r="B131" s="1472" t="s">
        <v>1073</v>
      </c>
      <c r="C131" s="1461">
        <v>5516</v>
      </c>
    </row>
    <row r="132" spans="1:3" ht="15.75">
      <c r="A132" s="1461">
        <v>5517</v>
      </c>
      <c r="B132" s="1472" t="s">
        <v>1074</v>
      </c>
      <c r="C132" s="1461">
        <v>5517</v>
      </c>
    </row>
    <row r="133" spans="1:3" ht="15.75">
      <c r="A133" s="1461">
        <v>5518</v>
      </c>
      <c r="B133" s="1464" t="s">
        <v>1075</v>
      </c>
      <c r="C133" s="1461">
        <v>5518</v>
      </c>
    </row>
    <row r="134" spans="1:3" ht="15.75">
      <c r="A134" s="1461">
        <v>5519</v>
      </c>
      <c r="B134" s="1464" t="s">
        <v>1076</v>
      </c>
      <c r="C134" s="1461">
        <v>5519</v>
      </c>
    </row>
    <row r="135" spans="1:3" ht="15.75">
      <c r="A135" s="1461">
        <v>5521</v>
      </c>
      <c r="B135" s="1464" t="s">
        <v>1077</v>
      </c>
      <c r="C135" s="1461">
        <v>5521</v>
      </c>
    </row>
    <row r="136" spans="1:3" ht="15.75">
      <c r="A136" s="1461">
        <v>5522</v>
      </c>
      <c r="B136" s="1473" t="s">
        <v>1078</v>
      </c>
      <c r="C136" s="1461">
        <v>5522</v>
      </c>
    </row>
    <row r="137" spans="1:3" ht="15.75">
      <c r="A137" s="1461">
        <v>5524</v>
      </c>
      <c r="B137" s="1462" t="s">
        <v>1079</v>
      </c>
      <c r="C137" s="1461">
        <v>5524</v>
      </c>
    </row>
    <row r="138" spans="1:3" ht="15.75">
      <c r="A138" s="1461">
        <v>5525</v>
      </c>
      <c r="B138" s="1469" t="s">
        <v>1080</v>
      </c>
      <c r="C138" s="1461">
        <v>5525</v>
      </c>
    </row>
    <row r="139" spans="1:3" ht="15.75">
      <c r="A139" s="1461">
        <v>5526</v>
      </c>
      <c r="B139" s="1466" t="s">
        <v>1081</v>
      </c>
      <c r="C139" s="1461">
        <v>5526</v>
      </c>
    </row>
    <row r="140" spans="1:3" ht="15.75">
      <c r="A140" s="1461">
        <v>5527</v>
      </c>
      <c r="B140" s="1466" t="s">
        <v>1082</v>
      </c>
      <c r="C140" s="1461">
        <v>5527</v>
      </c>
    </row>
    <row r="141" spans="1:3" ht="15.75">
      <c r="A141" s="1461">
        <v>5528</v>
      </c>
      <c r="B141" s="1466" t="s">
        <v>1083</v>
      </c>
      <c r="C141" s="1461">
        <v>5528</v>
      </c>
    </row>
    <row r="142" spans="1:3" ht="15.75">
      <c r="A142" s="1461">
        <v>5529</v>
      </c>
      <c r="B142" s="1466" t="s">
        <v>1084</v>
      </c>
      <c r="C142" s="1461">
        <v>5529</v>
      </c>
    </row>
    <row r="143" spans="1:3" ht="15.75">
      <c r="A143" s="1461">
        <v>5530</v>
      </c>
      <c r="B143" s="1466" t="s">
        <v>1085</v>
      </c>
      <c r="C143" s="1461">
        <v>5530</v>
      </c>
    </row>
    <row r="144" spans="1:3" ht="15.75">
      <c r="A144" s="1461">
        <v>5531</v>
      </c>
      <c r="B144" s="1469" t="s">
        <v>1086</v>
      </c>
      <c r="C144" s="1461">
        <v>5531</v>
      </c>
    </row>
    <row r="145" spans="1:3" ht="15.75">
      <c r="A145" s="1461">
        <v>5532</v>
      </c>
      <c r="B145" s="1473" t="s">
        <v>1087</v>
      </c>
      <c r="C145" s="1461">
        <v>5532</v>
      </c>
    </row>
    <row r="146" spans="1:3" ht="15.75">
      <c r="A146" s="1461">
        <v>5533</v>
      </c>
      <c r="B146" s="1473" t="s">
        <v>1088</v>
      </c>
      <c r="C146" s="1461">
        <v>5533</v>
      </c>
    </row>
    <row r="147" spans="1:3" ht="15">
      <c r="A147" s="1474">
        <v>5534</v>
      </c>
      <c r="B147" s="1473" t="s">
        <v>1089</v>
      </c>
      <c r="C147" s="1474">
        <v>5534</v>
      </c>
    </row>
    <row r="148" spans="1:3" ht="15">
      <c r="A148" s="1474">
        <v>5535</v>
      </c>
      <c r="B148" s="1473" t="s">
        <v>1090</v>
      </c>
      <c r="C148" s="1474">
        <v>5535</v>
      </c>
    </row>
    <row r="149" spans="1:3" ht="15.75">
      <c r="A149" s="1461">
        <v>5538</v>
      </c>
      <c r="B149" s="1469" t="s">
        <v>1091</v>
      </c>
      <c r="C149" s="1461">
        <v>5538</v>
      </c>
    </row>
    <row r="150" spans="1:3" ht="15.75">
      <c r="A150" s="1461">
        <v>5540</v>
      </c>
      <c r="B150" s="1473" t="s">
        <v>1092</v>
      </c>
      <c r="C150" s="1461">
        <v>5540</v>
      </c>
    </row>
    <row r="151" spans="1:3" ht="15.75">
      <c r="A151" s="1461">
        <v>5541</v>
      </c>
      <c r="B151" s="1473" t="s">
        <v>1093</v>
      </c>
      <c r="C151" s="1461">
        <v>5541</v>
      </c>
    </row>
    <row r="152" spans="1:3" ht="15.75">
      <c r="A152" s="1461">
        <v>5545</v>
      </c>
      <c r="B152" s="1473" t="s">
        <v>1094</v>
      </c>
      <c r="C152" s="1461">
        <v>5545</v>
      </c>
    </row>
    <row r="153" spans="1:3" ht="15.75">
      <c r="A153" s="1461">
        <v>5546</v>
      </c>
      <c r="B153" s="1473" t="s">
        <v>1095</v>
      </c>
      <c r="C153" s="1461">
        <v>5546</v>
      </c>
    </row>
    <row r="154" spans="1:3" ht="15.75">
      <c r="A154" s="1461">
        <v>5547</v>
      </c>
      <c r="B154" s="1473" t="s">
        <v>1096</v>
      </c>
      <c r="C154" s="1461">
        <v>5547</v>
      </c>
    </row>
    <row r="155" spans="1:3" ht="15.75">
      <c r="A155" s="1461">
        <v>5548</v>
      </c>
      <c r="B155" s="1473" t="s">
        <v>1097</v>
      </c>
      <c r="C155" s="1461">
        <v>5548</v>
      </c>
    </row>
    <row r="156" spans="1:3" ht="15.75">
      <c r="A156" s="1461">
        <v>5550</v>
      </c>
      <c r="B156" s="1473" t="s">
        <v>1098</v>
      </c>
      <c r="C156" s="1461">
        <v>5550</v>
      </c>
    </row>
    <row r="157" spans="1:3" ht="15.75">
      <c r="A157" s="1461">
        <v>5551</v>
      </c>
      <c r="B157" s="1473" t="s">
        <v>1099</v>
      </c>
      <c r="C157" s="1461">
        <v>5551</v>
      </c>
    </row>
    <row r="158" spans="1:3" ht="15.75">
      <c r="A158" s="1461">
        <v>5553</v>
      </c>
      <c r="B158" s="1473" t="s">
        <v>1100</v>
      </c>
      <c r="C158" s="1461">
        <v>5553</v>
      </c>
    </row>
    <row r="159" spans="1:3" ht="15.75">
      <c r="A159" s="1461">
        <v>5554</v>
      </c>
      <c r="B159" s="1469" t="s">
        <v>1101</v>
      </c>
      <c r="C159" s="1461">
        <v>5554</v>
      </c>
    </row>
    <row r="160" spans="1:3" ht="15.75">
      <c r="A160" s="1461">
        <v>5556</v>
      </c>
      <c r="B160" s="1465" t="s">
        <v>1102</v>
      </c>
      <c r="C160" s="1461">
        <v>5556</v>
      </c>
    </row>
    <row r="161" spans="1:3" ht="15.75">
      <c r="A161" s="1461">
        <v>5561</v>
      </c>
      <c r="B161" s="1475" t="s">
        <v>1103</v>
      </c>
      <c r="C161" s="1461">
        <v>5561</v>
      </c>
    </row>
    <row r="162" spans="1:3" ht="15.75">
      <c r="A162" s="1461">
        <v>5562</v>
      </c>
      <c r="B162" s="1475" t="s">
        <v>1104</v>
      </c>
      <c r="C162" s="1461">
        <v>5562</v>
      </c>
    </row>
    <row r="163" spans="1:3" ht="15.75">
      <c r="A163" s="1461">
        <v>5588</v>
      </c>
      <c r="B163" s="1464" t="s">
        <v>1105</v>
      </c>
      <c r="C163" s="1461">
        <v>5588</v>
      </c>
    </row>
    <row r="164" spans="1:3" ht="15.75">
      <c r="A164" s="1461">
        <v>5589</v>
      </c>
      <c r="B164" s="1464" t="s">
        <v>1106</v>
      </c>
      <c r="C164" s="1461">
        <v>5589</v>
      </c>
    </row>
    <row r="165" spans="1:3" ht="15.75">
      <c r="A165" s="1461">
        <v>6601</v>
      </c>
      <c r="B165" s="1464" t="s">
        <v>1107</v>
      </c>
      <c r="C165" s="1461">
        <v>6601</v>
      </c>
    </row>
    <row r="166" spans="1:3" ht="15.75">
      <c r="A166" s="1461">
        <v>6602</v>
      </c>
      <c r="B166" s="1465" t="s">
        <v>1108</v>
      </c>
      <c r="C166" s="1461">
        <v>6602</v>
      </c>
    </row>
    <row r="167" spans="1:3" ht="15.75">
      <c r="A167" s="1461">
        <v>6603</v>
      </c>
      <c r="B167" s="1465" t="s">
        <v>1109</v>
      </c>
      <c r="C167" s="1461">
        <v>6603</v>
      </c>
    </row>
    <row r="168" spans="1:3" ht="15.75">
      <c r="A168" s="1461">
        <v>6604</v>
      </c>
      <c r="B168" s="1465" t="s">
        <v>1110</v>
      </c>
      <c r="C168" s="1461">
        <v>6604</v>
      </c>
    </row>
    <row r="169" spans="1:3" ht="15.75">
      <c r="A169" s="1461">
        <v>6605</v>
      </c>
      <c r="B169" s="1465" t="s">
        <v>1111</v>
      </c>
      <c r="C169" s="1461">
        <v>6605</v>
      </c>
    </row>
    <row r="170" spans="1:3" ht="15">
      <c r="A170" s="1474">
        <v>6606</v>
      </c>
      <c r="B170" s="1467" t="s">
        <v>1112</v>
      </c>
      <c r="C170" s="1474">
        <v>6606</v>
      </c>
    </row>
    <row r="171" spans="1:3" ht="15.75">
      <c r="A171" s="1461">
        <v>6618</v>
      </c>
      <c r="B171" s="1464" t="s">
        <v>1113</v>
      </c>
      <c r="C171" s="1461">
        <v>6618</v>
      </c>
    </row>
    <row r="172" spans="1:3" ht="15.75">
      <c r="A172" s="1461">
        <v>6619</v>
      </c>
      <c r="B172" s="1465" t="s">
        <v>1114</v>
      </c>
      <c r="C172" s="1461">
        <v>6619</v>
      </c>
    </row>
    <row r="173" spans="1:3" ht="15.75">
      <c r="A173" s="1461">
        <v>6621</v>
      </c>
      <c r="B173" s="1464" t="s">
        <v>1115</v>
      </c>
      <c r="C173" s="1461">
        <v>6621</v>
      </c>
    </row>
    <row r="174" spans="1:3" ht="15.75">
      <c r="A174" s="1461">
        <v>6622</v>
      </c>
      <c r="B174" s="1465" t="s">
        <v>1116</v>
      </c>
      <c r="C174" s="1461">
        <v>6622</v>
      </c>
    </row>
    <row r="175" spans="1:3" ht="15.75">
      <c r="A175" s="1461">
        <v>6623</v>
      </c>
      <c r="B175" s="1465" t="s">
        <v>1117</v>
      </c>
      <c r="C175" s="1461">
        <v>6623</v>
      </c>
    </row>
    <row r="176" spans="1:3" ht="15.75">
      <c r="A176" s="1461">
        <v>6624</v>
      </c>
      <c r="B176" s="1465" t="s">
        <v>1118</v>
      </c>
      <c r="C176" s="1461">
        <v>6624</v>
      </c>
    </row>
    <row r="177" spans="1:3" ht="15.75">
      <c r="A177" s="1461">
        <v>6625</v>
      </c>
      <c r="B177" s="1466" t="s">
        <v>1119</v>
      </c>
      <c r="C177" s="1461">
        <v>6625</v>
      </c>
    </row>
    <row r="178" spans="1:3" ht="15.75">
      <c r="A178" s="1461">
        <v>6626</v>
      </c>
      <c r="B178" s="1466" t="s">
        <v>1004</v>
      </c>
      <c r="C178" s="1461">
        <v>6626</v>
      </c>
    </row>
    <row r="179" spans="1:3" ht="15.75">
      <c r="A179" s="1461">
        <v>6627</v>
      </c>
      <c r="B179" s="1466" t="s">
        <v>1005</v>
      </c>
      <c r="C179" s="1461">
        <v>6627</v>
      </c>
    </row>
    <row r="180" spans="1:3" ht="15.75">
      <c r="A180" s="1461">
        <v>6628</v>
      </c>
      <c r="B180" s="1472" t="s">
        <v>1006</v>
      </c>
      <c r="C180" s="1461">
        <v>6628</v>
      </c>
    </row>
    <row r="181" spans="1:3" ht="15.75">
      <c r="A181" s="1461">
        <v>6629</v>
      </c>
      <c r="B181" s="1475" t="s">
        <v>1007</v>
      </c>
      <c r="C181" s="1461">
        <v>6629</v>
      </c>
    </row>
    <row r="182" spans="1:3" ht="15.75">
      <c r="A182" s="1476">
        <v>7701</v>
      </c>
      <c r="B182" s="1464" t="s">
        <v>1008</v>
      </c>
      <c r="C182" s="1476">
        <v>7701</v>
      </c>
    </row>
    <row r="183" spans="1:3" ht="15.75">
      <c r="A183" s="1461">
        <v>7708</v>
      </c>
      <c r="B183" s="1464" t="s">
        <v>1009</v>
      </c>
      <c r="C183" s="1461">
        <v>7708</v>
      </c>
    </row>
    <row r="184" spans="1:3" ht="15.75">
      <c r="A184" s="1461">
        <v>7711</v>
      </c>
      <c r="B184" s="1467" t="s">
        <v>1010</v>
      </c>
      <c r="C184" s="1461">
        <v>7711</v>
      </c>
    </row>
    <row r="185" spans="1:3" ht="15.75">
      <c r="A185" s="1461">
        <v>7712</v>
      </c>
      <c r="B185" s="1464" t="s">
        <v>1011</v>
      </c>
      <c r="C185" s="1461">
        <v>7712</v>
      </c>
    </row>
    <row r="186" spans="1:3" ht="15.75">
      <c r="A186" s="1461">
        <v>7713</v>
      </c>
      <c r="B186" s="1477" t="s">
        <v>1012</v>
      </c>
      <c r="C186" s="1461">
        <v>7713</v>
      </c>
    </row>
    <row r="187" spans="1:3" ht="15.75">
      <c r="A187" s="1461">
        <v>7714</v>
      </c>
      <c r="B187" s="1463" t="s">
        <v>1013</v>
      </c>
      <c r="C187" s="1461">
        <v>7714</v>
      </c>
    </row>
    <row r="188" spans="1:3" ht="15.75">
      <c r="A188" s="1461">
        <v>7718</v>
      </c>
      <c r="B188" s="1464" t="s">
        <v>1014</v>
      </c>
      <c r="C188" s="1461">
        <v>7718</v>
      </c>
    </row>
    <row r="189" spans="1:3" ht="15.75">
      <c r="A189" s="1461">
        <v>7719</v>
      </c>
      <c r="B189" s="1465" t="s">
        <v>1015</v>
      </c>
      <c r="C189" s="1461">
        <v>7719</v>
      </c>
    </row>
    <row r="190" spans="1:3" ht="15.75">
      <c r="A190" s="1461">
        <v>7731</v>
      </c>
      <c r="B190" s="1464" t="s">
        <v>1016</v>
      </c>
      <c r="C190" s="1461">
        <v>7731</v>
      </c>
    </row>
    <row r="191" spans="1:3" ht="15.75">
      <c r="A191" s="1461">
        <v>7732</v>
      </c>
      <c r="B191" s="1465" t="s">
        <v>1017</v>
      </c>
      <c r="C191" s="1461">
        <v>7732</v>
      </c>
    </row>
    <row r="192" spans="1:3" ht="15.75">
      <c r="A192" s="1461">
        <v>7733</v>
      </c>
      <c r="B192" s="1465" t="s">
        <v>1018</v>
      </c>
      <c r="C192" s="1461">
        <v>7733</v>
      </c>
    </row>
    <row r="193" spans="1:3" ht="15.75">
      <c r="A193" s="1461">
        <v>7735</v>
      </c>
      <c r="B193" s="1465" t="s">
        <v>1019</v>
      </c>
      <c r="C193" s="1461">
        <v>7735</v>
      </c>
    </row>
    <row r="194" spans="1:3" ht="15.75">
      <c r="A194" s="1461">
        <v>7736</v>
      </c>
      <c r="B194" s="1464" t="s">
        <v>1020</v>
      </c>
      <c r="C194" s="1461">
        <v>7736</v>
      </c>
    </row>
    <row r="195" spans="1:3" ht="15.75">
      <c r="A195" s="1461">
        <v>7737</v>
      </c>
      <c r="B195" s="1465" t="s">
        <v>1021</v>
      </c>
      <c r="C195" s="1461">
        <v>7737</v>
      </c>
    </row>
    <row r="196" spans="1:3" ht="15.75">
      <c r="A196" s="1461">
        <v>7738</v>
      </c>
      <c r="B196" s="1465" t="s">
        <v>1022</v>
      </c>
      <c r="C196" s="1461">
        <v>7738</v>
      </c>
    </row>
    <row r="197" spans="1:3" ht="15.75">
      <c r="A197" s="1461">
        <v>7739</v>
      </c>
      <c r="B197" s="1469" t="s">
        <v>1023</v>
      </c>
      <c r="C197" s="1461">
        <v>7739</v>
      </c>
    </row>
    <row r="198" spans="1:3" ht="15.75">
      <c r="A198" s="1461">
        <v>7740</v>
      </c>
      <c r="B198" s="1469" t="s">
        <v>1024</v>
      </c>
      <c r="C198" s="1461">
        <v>7740</v>
      </c>
    </row>
    <row r="199" spans="1:3" ht="15.75">
      <c r="A199" s="1461">
        <v>7741</v>
      </c>
      <c r="B199" s="1465" t="s">
        <v>1025</v>
      </c>
      <c r="C199" s="1461">
        <v>7741</v>
      </c>
    </row>
    <row r="200" spans="1:3" ht="15.75">
      <c r="A200" s="1461">
        <v>7742</v>
      </c>
      <c r="B200" s="1465" t="s">
        <v>1026</v>
      </c>
      <c r="C200" s="1461">
        <v>7742</v>
      </c>
    </row>
    <row r="201" spans="1:3" ht="15.75">
      <c r="A201" s="1461">
        <v>7743</v>
      </c>
      <c r="B201" s="1465" t="s">
        <v>1027</v>
      </c>
      <c r="C201" s="1461">
        <v>7743</v>
      </c>
    </row>
    <row r="202" spans="1:3" ht="15.75">
      <c r="A202" s="1461">
        <v>7744</v>
      </c>
      <c r="B202" s="1475" t="s">
        <v>1028</v>
      </c>
      <c r="C202" s="1461">
        <v>7744</v>
      </c>
    </row>
    <row r="203" spans="1:3" ht="15.75">
      <c r="A203" s="1461">
        <v>7745</v>
      </c>
      <c r="B203" s="1465" t="s">
        <v>1029</v>
      </c>
      <c r="C203" s="1461">
        <v>7745</v>
      </c>
    </row>
    <row r="204" spans="1:3" ht="15.75">
      <c r="A204" s="1461">
        <v>7746</v>
      </c>
      <c r="B204" s="1465" t="s">
        <v>1030</v>
      </c>
      <c r="C204" s="1461">
        <v>7746</v>
      </c>
    </row>
    <row r="205" spans="1:3" ht="15.75">
      <c r="A205" s="1461">
        <v>7747</v>
      </c>
      <c r="B205" s="1464" t="s">
        <v>1031</v>
      </c>
      <c r="C205" s="1461">
        <v>7747</v>
      </c>
    </row>
    <row r="206" spans="1:3" ht="15.75">
      <c r="A206" s="1461">
        <v>7748</v>
      </c>
      <c r="B206" s="1467" t="s">
        <v>1032</v>
      </c>
      <c r="C206" s="1461">
        <v>7748</v>
      </c>
    </row>
    <row r="207" spans="1:3" ht="15.75">
      <c r="A207" s="1461">
        <v>7751</v>
      </c>
      <c r="B207" s="1465" t="s">
        <v>1033</v>
      </c>
      <c r="C207" s="1461">
        <v>7751</v>
      </c>
    </row>
    <row r="208" spans="1:3" ht="15.75">
      <c r="A208" s="1461">
        <v>7752</v>
      </c>
      <c r="B208" s="1465" t="s">
        <v>1034</v>
      </c>
      <c r="C208" s="1461">
        <v>7752</v>
      </c>
    </row>
    <row r="209" spans="1:3" ht="15.75">
      <c r="A209" s="1461">
        <v>7755</v>
      </c>
      <c r="B209" s="1466" t="s">
        <v>417</v>
      </c>
      <c r="C209" s="1461">
        <v>7755</v>
      </c>
    </row>
    <row r="210" spans="1:3" ht="15.75">
      <c r="A210" s="1461">
        <v>7758</v>
      </c>
      <c r="B210" s="1464" t="s">
        <v>418</v>
      </c>
      <c r="C210" s="1461">
        <v>7758</v>
      </c>
    </row>
    <row r="211" spans="1:3" ht="15.75">
      <c r="A211" s="1461">
        <v>7759</v>
      </c>
      <c r="B211" s="1465" t="s">
        <v>419</v>
      </c>
      <c r="C211" s="1461">
        <v>7759</v>
      </c>
    </row>
    <row r="212" spans="1:3" ht="15.75">
      <c r="A212" s="1461">
        <v>7761</v>
      </c>
      <c r="B212" s="1464" t="s">
        <v>420</v>
      </c>
      <c r="C212" s="1461">
        <v>7761</v>
      </c>
    </row>
    <row r="213" spans="1:3" ht="15.75">
      <c r="A213" s="1461">
        <v>7762</v>
      </c>
      <c r="B213" s="1464" t="s">
        <v>421</v>
      </c>
      <c r="C213" s="1461">
        <v>7762</v>
      </c>
    </row>
    <row r="214" spans="1:3" ht="15.75">
      <c r="A214" s="1461">
        <v>7768</v>
      </c>
      <c r="B214" s="1464" t="s">
        <v>422</v>
      </c>
      <c r="C214" s="1461">
        <v>7768</v>
      </c>
    </row>
    <row r="215" spans="1:3" ht="15.75">
      <c r="A215" s="1461">
        <v>8801</v>
      </c>
      <c r="B215" s="1467" t="s">
        <v>423</v>
      </c>
      <c r="C215" s="1461">
        <v>8801</v>
      </c>
    </row>
    <row r="216" spans="1:3" ht="15.75">
      <c r="A216" s="1461">
        <v>8802</v>
      </c>
      <c r="B216" s="1464" t="s">
        <v>424</v>
      </c>
      <c r="C216" s="1461">
        <v>8802</v>
      </c>
    </row>
    <row r="217" spans="1:3" ht="15.75">
      <c r="A217" s="1461">
        <v>8803</v>
      </c>
      <c r="B217" s="1464" t="s">
        <v>425</v>
      </c>
      <c r="C217" s="1461">
        <v>8803</v>
      </c>
    </row>
    <row r="218" spans="1:3" ht="15.75">
      <c r="A218" s="1461">
        <v>8804</v>
      </c>
      <c r="B218" s="1464" t="s">
        <v>426</v>
      </c>
      <c r="C218" s="1461">
        <v>8804</v>
      </c>
    </row>
    <row r="219" spans="1:3" ht="15.75">
      <c r="A219" s="1461">
        <v>8805</v>
      </c>
      <c r="B219" s="1466" t="s">
        <v>427</v>
      </c>
      <c r="C219" s="1461">
        <v>8805</v>
      </c>
    </row>
    <row r="220" spans="1:3" ht="15.75">
      <c r="A220" s="1461">
        <v>8807</v>
      </c>
      <c r="B220" s="1472" t="s">
        <v>428</v>
      </c>
      <c r="C220" s="1461">
        <v>8807</v>
      </c>
    </row>
    <row r="221" spans="1:3" ht="15.75">
      <c r="A221" s="1461">
        <v>8808</v>
      </c>
      <c r="B221" s="1465" t="s">
        <v>429</v>
      </c>
      <c r="C221" s="1461">
        <v>8808</v>
      </c>
    </row>
    <row r="222" spans="1:3" ht="15.75">
      <c r="A222" s="1461">
        <v>8809</v>
      </c>
      <c r="B222" s="1465" t="s">
        <v>430</v>
      </c>
      <c r="C222" s="1461">
        <v>8809</v>
      </c>
    </row>
    <row r="223" spans="1:3" ht="15.75">
      <c r="A223" s="1461">
        <v>8811</v>
      </c>
      <c r="B223" s="1464" t="s">
        <v>431</v>
      </c>
      <c r="C223" s="1461">
        <v>8811</v>
      </c>
    </row>
    <row r="224" spans="1:3" ht="15.75">
      <c r="A224" s="1461">
        <v>8813</v>
      </c>
      <c r="B224" s="1465" t="s">
        <v>432</v>
      </c>
      <c r="C224" s="1461">
        <v>8813</v>
      </c>
    </row>
    <row r="225" spans="1:3" ht="15.75">
      <c r="A225" s="1461">
        <v>8814</v>
      </c>
      <c r="B225" s="1464" t="s">
        <v>433</v>
      </c>
      <c r="C225" s="1461">
        <v>8814</v>
      </c>
    </row>
    <row r="226" spans="1:3" ht="15.75">
      <c r="A226" s="1461">
        <v>8815</v>
      </c>
      <c r="B226" s="1464" t="s">
        <v>434</v>
      </c>
      <c r="C226" s="1461">
        <v>8815</v>
      </c>
    </row>
    <row r="227" spans="1:3" ht="15.75">
      <c r="A227" s="1461">
        <v>8816</v>
      </c>
      <c r="B227" s="1465" t="s">
        <v>1547</v>
      </c>
      <c r="C227" s="1461">
        <v>8816</v>
      </c>
    </row>
    <row r="228" spans="1:3" ht="15.75">
      <c r="A228" s="1461">
        <v>8817</v>
      </c>
      <c r="B228" s="1465" t="s">
        <v>1548</v>
      </c>
      <c r="C228" s="1461">
        <v>8817</v>
      </c>
    </row>
    <row r="229" spans="1:3" ht="15.75">
      <c r="A229" s="1461">
        <v>8821</v>
      </c>
      <c r="B229" s="1465" t="s">
        <v>1549</v>
      </c>
      <c r="C229" s="1461">
        <v>8821</v>
      </c>
    </row>
    <row r="230" spans="1:3" ht="15.75">
      <c r="A230" s="1461">
        <v>8824</v>
      </c>
      <c r="B230" s="1467" t="s">
        <v>1550</v>
      </c>
      <c r="C230" s="1461">
        <v>8824</v>
      </c>
    </row>
    <row r="231" spans="1:3" ht="15.75">
      <c r="A231" s="1461">
        <v>8825</v>
      </c>
      <c r="B231" s="1467" t="s">
        <v>1551</v>
      </c>
      <c r="C231" s="1461">
        <v>8825</v>
      </c>
    </row>
    <row r="232" spans="1:3" ht="15.75">
      <c r="A232" s="1461">
        <v>8826</v>
      </c>
      <c r="B232" s="1467" t="s">
        <v>1552</v>
      </c>
      <c r="C232" s="1461">
        <v>8826</v>
      </c>
    </row>
    <row r="233" spans="1:3" ht="15.75">
      <c r="A233" s="1461">
        <v>8827</v>
      </c>
      <c r="B233" s="1467" t="s">
        <v>1553</v>
      </c>
      <c r="C233" s="1461">
        <v>8827</v>
      </c>
    </row>
    <row r="234" spans="1:3" ht="15.75">
      <c r="A234" s="1461">
        <v>8828</v>
      </c>
      <c r="B234" s="1464" t="s">
        <v>1554</v>
      </c>
      <c r="C234" s="1461">
        <v>8828</v>
      </c>
    </row>
    <row r="235" spans="1:3" ht="15.75">
      <c r="A235" s="1461">
        <v>8829</v>
      </c>
      <c r="B235" s="1464" t="s">
        <v>1555</v>
      </c>
      <c r="C235" s="1461">
        <v>8829</v>
      </c>
    </row>
    <row r="236" spans="1:3" ht="15.75">
      <c r="A236" s="1461">
        <v>8831</v>
      </c>
      <c r="B236" s="1464" t="s">
        <v>1556</v>
      </c>
      <c r="C236" s="1461">
        <v>8831</v>
      </c>
    </row>
    <row r="237" spans="1:3" ht="15.75">
      <c r="A237" s="1461">
        <v>8832</v>
      </c>
      <c r="B237" s="1465" t="s">
        <v>1557</v>
      </c>
      <c r="C237" s="1461">
        <v>8832</v>
      </c>
    </row>
    <row r="238" spans="1:3" ht="15.75">
      <c r="A238" s="1461">
        <v>8833</v>
      </c>
      <c r="B238" s="1464" t="s">
        <v>1558</v>
      </c>
      <c r="C238" s="1461">
        <v>8833</v>
      </c>
    </row>
    <row r="239" spans="1:3" ht="15.75">
      <c r="A239" s="1461">
        <v>8834</v>
      </c>
      <c r="B239" s="1465" t="s">
        <v>1559</v>
      </c>
      <c r="C239" s="1461">
        <v>8834</v>
      </c>
    </row>
    <row r="240" spans="1:3" ht="15.75">
      <c r="A240" s="1461">
        <v>8835</v>
      </c>
      <c r="B240" s="1465" t="s">
        <v>1124</v>
      </c>
      <c r="C240" s="1461">
        <v>8835</v>
      </c>
    </row>
    <row r="241" spans="1:3" ht="15.75">
      <c r="A241" s="1461">
        <v>8836</v>
      </c>
      <c r="B241" s="1464" t="s">
        <v>1125</v>
      </c>
      <c r="C241" s="1461">
        <v>8836</v>
      </c>
    </row>
    <row r="242" spans="1:3" ht="15.75">
      <c r="A242" s="1461">
        <v>8837</v>
      </c>
      <c r="B242" s="1464" t="s">
        <v>1126</v>
      </c>
      <c r="C242" s="1461">
        <v>8837</v>
      </c>
    </row>
    <row r="243" spans="1:3" ht="15.75">
      <c r="A243" s="1461">
        <v>8838</v>
      </c>
      <c r="B243" s="1464" t="s">
        <v>1127</v>
      </c>
      <c r="C243" s="1461">
        <v>8838</v>
      </c>
    </row>
    <row r="244" spans="1:3" ht="15.75">
      <c r="A244" s="1461">
        <v>8839</v>
      </c>
      <c r="B244" s="1465" t="s">
        <v>1128</v>
      </c>
      <c r="C244" s="1461">
        <v>8839</v>
      </c>
    </row>
    <row r="245" spans="1:3" ht="15.75">
      <c r="A245" s="1461">
        <v>8845</v>
      </c>
      <c r="B245" s="1466" t="s">
        <v>1129</v>
      </c>
      <c r="C245" s="1461">
        <v>8845</v>
      </c>
    </row>
    <row r="246" spans="1:3" ht="15.75">
      <c r="A246" s="1461">
        <v>8848</v>
      </c>
      <c r="B246" s="1472" t="s">
        <v>1130</v>
      </c>
      <c r="C246" s="1461">
        <v>8848</v>
      </c>
    </row>
    <row r="247" spans="1:3" ht="15.75">
      <c r="A247" s="1461">
        <v>8849</v>
      </c>
      <c r="B247" s="1464" t="s">
        <v>1131</v>
      </c>
      <c r="C247" s="1461">
        <v>8849</v>
      </c>
    </row>
    <row r="248" spans="1:3" ht="15.75">
      <c r="A248" s="1461">
        <v>8851</v>
      </c>
      <c r="B248" s="1464" t="s">
        <v>1132</v>
      </c>
      <c r="C248" s="1461">
        <v>8851</v>
      </c>
    </row>
    <row r="249" spans="1:3" ht="15.75">
      <c r="A249" s="1461">
        <v>8852</v>
      </c>
      <c r="B249" s="1464" t="s">
        <v>1133</v>
      </c>
      <c r="C249" s="1461">
        <v>8852</v>
      </c>
    </row>
    <row r="250" spans="1:3" ht="15.75">
      <c r="A250" s="1461">
        <v>8853</v>
      </c>
      <c r="B250" s="1464" t="s">
        <v>1134</v>
      </c>
      <c r="C250" s="1461">
        <v>8853</v>
      </c>
    </row>
    <row r="251" spans="1:3" ht="15.75">
      <c r="A251" s="1461">
        <v>8855</v>
      </c>
      <c r="B251" s="1466" t="s">
        <v>1135</v>
      </c>
      <c r="C251" s="1461">
        <v>8855</v>
      </c>
    </row>
    <row r="252" spans="1:3" ht="15.75">
      <c r="A252" s="1461">
        <v>8858</v>
      </c>
      <c r="B252" s="1475" t="s">
        <v>1136</v>
      </c>
      <c r="C252" s="1461">
        <v>8858</v>
      </c>
    </row>
    <row r="253" spans="1:3" ht="15.75">
      <c r="A253" s="1461">
        <v>8859</v>
      </c>
      <c r="B253" s="1465" t="s">
        <v>1137</v>
      </c>
      <c r="C253" s="1461">
        <v>8859</v>
      </c>
    </row>
    <row r="254" spans="1:3" ht="15.75">
      <c r="A254" s="1461">
        <v>8861</v>
      </c>
      <c r="B254" s="1464" t="s">
        <v>1138</v>
      </c>
      <c r="C254" s="1461">
        <v>8861</v>
      </c>
    </row>
    <row r="255" spans="1:3" ht="15.75">
      <c r="A255" s="1461">
        <v>8862</v>
      </c>
      <c r="B255" s="1465" t="s">
        <v>1139</v>
      </c>
      <c r="C255" s="1461">
        <v>8862</v>
      </c>
    </row>
    <row r="256" spans="1:3" ht="15.75">
      <c r="A256" s="1461">
        <v>8863</v>
      </c>
      <c r="B256" s="1465" t="s">
        <v>1140</v>
      </c>
      <c r="C256" s="1461">
        <v>8863</v>
      </c>
    </row>
    <row r="257" spans="1:3" ht="15.75">
      <c r="A257" s="1461">
        <v>8864</v>
      </c>
      <c r="B257" s="1464" t="s">
        <v>1141</v>
      </c>
      <c r="C257" s="1461">
        <v>8864</v>
      </c>
    </row>
    <row r="258" spans="1:3" ht="15.75">
      <c r="A258" s="1461">
        <v>8865</v>
      </c>
      <c r="B258" s="1465" t="s">
        <v>1142</v>
      </c>
      <c r="C258" s="1461">
        <v>8865</v>
      </c>
    </row>
    <row r="259" spans="1:3" ht="15.75">
      <c r="A259" s="1461">
        <v>8866</v>
      </c>
      <c r="B259" s="1465" t="s">
        <v>372</v>
      </c>
      <c r="C259" s="1461">
        <v>8866</v>
      </c>
    </row>
    <row r="260" spans="1:3" ht="15.75">
      <c r="A260" s="1461">
        <v>8867</v>
      </c>
      <c r="B260" s="1465" t="s">
        <v>373</v>
      </c>
      <c r="C260" s="1461">
        <v>8867</v>
      </c>
    </row>
    <row r="261" spans="1:3" ht="15.75">
      <c r="A261" s="1461">
        <v>8868</v>
      </c>
      <c r="B261" s="1465" t="s">
        <v>374</v>
      </c>
      <c r="C261" s="1461">
        <v>8868</v>
      </c>
    </row>
    <row r="262" spans="1:3" ht="15.75">
      <c r="A262" s="1461">
        <v>8869</v>
      </c>
      <c r="B262" s="1464" t="s">
        <v>375</v>
      </c>
      <c r="C262" s="1461">
        <v>8869</v>
      </c>
    </row>
    <row r="263" spans="1:3" ht="15.75">
      <c r="A263" s="1461">
        <v>8871</v>
      </c>
      <c r="B263" s="1465" t="s">
        <v>376</v>
      </c>
      <c r="C263" s="1461">
        <v>8871</v>
      </c>
    </row>
    <row r="264" spans="1:3" ht="15.75">
      <c r="A264" s="1461">
        <v>8872</v>
      </c>
      <c r="B264" s="1465" t="s">
        <v>1150</v>
      </c>
      <c r="C264" s="1461">
        <v>8872</v>
      </c>
    </row>
    <row r="265" spans="1:3" ht="15.75">
      <c r="A265" s="1461">
        <v>8873</v>
      </c>
      <c r="B265" s="1465" t="s">
        <v>1151</v>
      </c>
      <c r="C265" s="1461">
        <v>8873</v>
      </c>
    </row>
    <row r="266" spans="1:3" ht="16.5" customHeight="1">
      <c r="A266" s="1461">
        <v>8875</v>
      </c>
      <c r="B266" s="1465" t="s">
        <v>1152</v>
      </c>
      <c r="C266" s="1461">
        <v>8875</v>
      </c>
    </row>
    <row r="267" spans="1:3" ht="15.75">
      <c r="A267" s="1461">
        <v>8876</v>
      </c>
      <c r="B267" s="1465" t="s">
        <v>1153</v>
      </c>
      <c r="C267" s="1461">
        <v>8876</v>
      </c>
    </row>
    <row r="268" spans="1:3" ht="15.75">
      <c r="A268" s="1461">
        <v>8877</v>
      </c>
      <c r="B268" s="1464" t="s">
        <v>1154</v>
      </c>
      <c r="C268" s="1461">
        <v>8877</v>
      </c>
    </row>
    <row r="269" spans="1:3" ht="15.75">
      <c r="A269" s="1461">
        <v>8878</v>
      </c>
      <c r="B269" s="1475" t="s">
        <v>1155</v>
      </c>
      <c r="C269" s="1461">
        <v>8878</v>
      </c>
    </row>
    <row r="270" spans="1:3" ht="15.75">
      <c r="A270" s="1461">
        <v>8885</v>
      </c>
      <c r="B270" s="1467" t="s">
        <v>1156</v>
      </c>
      <c r="C270" s="1461">
        <v>8885</v>
      </c>
    </row>
    <row r="271" spans="1:3" ht="15.75">
      <c r="A271" s="1461">
        <v>8888</v>
      </c>
      <c r="B271" s="1464" t="s">
        <v>1157</v>
      </c>
      <c r="C271" s="1461">
        <v>8888</v>
      </c>
    </row>
    <row r="272" spans="1:3" ht="15.75">
      <c r="A272" s="1461">
        <v>8897</v>
      </c>
      <c r="B272" s="1464" t="s">
        <v>1158</v>
      </c>
      <c r="C272" s="1461">
        <v>8897</v>
      </c>
    </row>
    <row r="273" spans="1:3" ht="15.75">
      <c r="A273" s="1461">
        <v>8898</v>
      </c>
      <c r="B273" s="1464" t="s">
        <v>1159</v>
      </c>
      <c r="C273" s="1461">
        <v>8898</v>
      </c>
    </row>
    <row r="274" spans="1:3" ht="15.75">
      <c r="A274" s="1461">
        <v>9910</v>
      </c>
      <c r="B274" s="1467" t="s">
        <v>1160</v>
      </c>
      <c r="C274" s="1461">
        <v>9910</v>
      </c>
    </row>
    <row r="275" spans="1:3" ht="15.75">
      <c r="A275" s="1461">
        <v>9997</v>
      </c>
      <c r="B275" s="1464" t="s">
        <v>1161</v>
      </c>
      <c r="C275" s="1461">
        <v>9997</v>
      </c>
    </row>
    <row r="276" spans="1:3" ht="15.75">
      <c r="A276" s="1461">
        <v>9998</v>
      </c>
      <c r="B276" s="1464" t="s">
        <v>1162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1310</v>
      </c>
      <c r="B281" s="1451" t="s">
        <v>1312</v>
      </c>
    </row>
    <row r="282" spans="1:2" ht="14.25">
      <c r="A282" s="1479" t="s">
        <v>1163</v>
      </c>
      <c r="B282" s="1480"/>
    </row>
    <row r="283" spans="1:2" ht="14.25">
      <c r="A283" s="1479" t="s">
        <v>88</v>
      </c>
      <c r="B283" s="1480"/>
    </row>
    <row r="284" spans="1:2" ht="14.25">
      <c r="A284" s="1481" t="s">
        <v>89</v>
      </c>
      <c r="B284" s="1482" t="s">
        <v>90</v>
      </c>
    </row>
    <row r="285" spans="1:2" ht="14.25">
      <c r="A285" s="1481" t="s">
        <v>91</v>
      </c>
      <c r="B285" s="1482" t="s">
        <v>92</v>
      </c>
    </row>
    <row r="286" spans="1:2" ht="14.25">
      <c r="A286" s="1481" t="s">
        <v>93</v>
      </c>
      <c r="B286" s="1482" t="s">
        <v>94</v>
      </c>
    </row>
    <row r="287" spans="1:2" ht="14.25">
      <c r="A287" s="1481" t="s">
        <v>95</v>
      </c>
      <c r="B287" s="1482" t="s">
        <v>96</v>
      </c>
    </row>
    <row r="288" spans="1:2" ht="14.25">
      <c r="A288" s="1481" t="s">
        <v>97</v>
      </c>
      <c r="B288" s="1483" t="s">
        <v>98</v>
      </c>
    </row>
    <row r="289" spans="1:2" ht="14.25">
      <c r="A289" s="1481" t="s">
        <v>99</v>
      </c>
      <c r="B289" s="1482" t="s">
        <v>100</v>
      </c>
    </row>
    <row r="290" spans="1:2" ht="14.25">
      <c r="A290" s="1481" t="s">
        <v>101</v>
      </c>
      <c r="B290" s="1482" t="s">
        <v>102</v>
      </c>
    </row>
    <row r="291" spans="1:2" ht="14.25">
      <c r="A291" s="1481" t="s">
        <v>103</v>
      </c>
      <c r="B291" s="1483" t="s">
        <v>104</v>
      </c>
    </row>
    <row r="292" spans="1:2" ht="14.25">
      <c r="A292" s="1481" t="s">
        <v>105</v>
      </c>
      <c r="B292" s="1482" t="s">
        <v>106</v>
      </c>
    </row>
    <row r="293" spans="1:2" ht="14.25">
      <c r="A293" s="1481" t="s">
        <v>107</v>
      </c>
      <c r="B293" s="1482" t="s">
        <v>108</v>
      </c>
    </row>
    <row r="294" spans="1:2" ht="14.25">
      <c r="A294" s="1481" t="s">
        <v>109</v>
      </c>
      <c r="B294" s="1483" t="s">
        <v>110</v>
      </c>
    </row>
    <row r="295" spans="1:2" ht="14.25">
      <c r="A295" s="1481" t="s">
        <v>111</v>
      </c>
      <c r="B295" s="1484">
        <v>98315</v>
      </c>
    </row>
    <row r="296" spans="1:2" ht="14.25">
      <c r="A296" s="1479" t="s">
        <v>112</v>
      </c>
      <c r="B296" s="1548"/>
    </row>
    <row r="297" spans="1:2" ht="14.25">
      <c r="A297" s="1481" t="s">
        <v>1164</v>
      </c>
      <c r="B297" s="1485" t="s">
        <v>1165</v>
      </c>
    </row>
    <row r="298" spans="1:2" ht="14.25">
      <c r="A298" s="1481" t="s">
        <v>1166</v>
      </c>
      <c r="B298" s="1485" t="s">
        <v>1167</v>
      </c>
    </row>
    <row r="299" spans="1:2" ht="14.25">
      <c r="A299" s="1481" t="s">
        <v>1168</v>
      </c>
      <c r="B299" s="1485" t="s">
        <v>1169</v>
      </c>
    </row>
    <row r="300" spans="1:2" ht="14.25">
      <c r="A300" s="1481" t="s">
        <v>1170</v>
      </c>
      <c r="B300" s="1485" t="s">
        <v>1171</v>
      </c>
    </row>
    <row r="301" spans="1:2" ht="14.25">
      <c r="A301" s="1481" t="s">
        <v>1172</v>
      </c>
      <c r="B301" s="1485" t="s">
        <v>1173</v>
      </c>
    </row>
    <row r="302" spans="1:2" ht="14.25">
      <c r="A302" s="1481" t="s">
        <v>1174</v>
      </c>
      <c r="B302" s="1485" t="s">
        <v>1175</v>
      </c>
    </row>
    <row r="303" spans="1:2" ht="14.25">
      <c r="A303" s="1481" t="s">
        <v>1176</v>
      </c>
      <c r="B303" s="1485" t="s">
        <v>1177</v>
      </c>
    </row>
    <row r="304" spans="1:2" ht="14.25">
      <c r="A304" s="1481" t="s">
        <v>1178</v>
      </c>
      <c r="B304" s="1485" t="s">
        <v>1179</v>
      </c>
    </row>
    <row r="305" spans="1:2" ht="14.25">
      <c r="A305" s="1481" t="s">
        <v>1180</v>
      </c>
      <c r="B305" s="1485" t="s">
        <v>1181</v>
      </c>
    </row>
    <row r="306" ht="14.25"/>
    <row r="307" ht="14.25"/>
    <row r="308" spans="1:2" ht="14.25">
      <c r="A308" s="1450" t="s">
        <v>1310</v>
      </c>
      <c r="B308" s="1451" t="s">
        <v>1311</v>
      </c>
    </row>
    <row r="309" ht="15.75">
      <c r="B309" s="1478" t="s">
        <v>2043</v>
      </c>
    </row>
    <row r="310" ht="18.75" thickBot="1">
      <c r="B310" s="1478" t="s">
        <v>2044</v>
      </c>
    </row>
    <row r="311" spans="1:2" ht="16.5">
      <c r="A311" s="1486" t="s">
        <v>129</v>
      </c>
      <c r="B311" s="1487" t="s">
        <v>1182</v>
      </c>
    </row>
    <row r="312" spans="1:2" ht="16.5">
      <c r="A312" s="1488" t="s">
        <v>130</v>
      </c>
      <c r="B312" s="1489" t="s">
        <v>1183</v>
      </c>
    </row>
    <row r="313" spans="1:2" ht="16.5">
      <c r="A313" s="1488" t="s">
        <v>131</v>
      </c>
      <c r="B313" s="1490" t="s">
        <v>1184</v>
      </c>
    </row>
    <row r="314" spans="1:2" ht="16.5">
      <c r="A314" s="1488" t="s">
        <v>132</v>
      </c>
      <c r="B314" s="1490" t="s">
        <v>1185</v>
      </c>
    </row>
    <row r="315" spans="1:2" ht="16.5">
      <c r="A315" s="1488" t="s">
        <v>133</v>
      </c>
      <c r="B315" s="1490" t="s">
        <v>1186</v>
      </c>
    </row>
    <row r="316" spans="1:2" ht="16.5">
      <c r="A316" s="1488" t="s">
        <v>134</v>
      </c>
      <c r="B316" s="1490" t="s">
        <v>1187</v>
      </c>
    </row>
    <row r="317" spans="1:2" ht="16.5">
      <c r="A317" s="1488" t="s">
        <v>135</v>
      </c>
      <c r="B317" s="1490" t="s">
        <v>787</v>
      </c>
    </row>
    <row r="318" spans="1:2" ht="16.5">
      <c r="A318" s="1488" t="s">
        <v>136</v>
      </c>
      <c r="B318" s="1490" t="s">
        <v>788</v>
      </c>
    </row>
    <row r="319" spans="1:2" ht="16.5">
      <c r="A319" s="1488" t="s">
        <v>137</v>
      </c>
      <c r="B319" s="1490" t="s">
        <v>789</v>
      </c>
    </row>
    <row r="320" spans="1:2" ht="16.5">
      <c r="A320" s="1488" t="s">
        <v>138</v>
      </c>
      <c r="B320" s="1490" t="s">
        <v>790</v>
      </c>
    </row>
    <row r="321" spans="1:2" ht="16.5">
      <c r="A321" s="1488" t="s">
        <v>139</v>
      </c>
      <c r="B321" s="1490" t="s">
        <v>791</v>
      </c>
    </row>
    <row r="322" spans="1:2" ht="16.5">
      <c r="A322" s="1488" t="s">
        <v>140</v>
      </c>
      <c r="B322" s="1491" t="s">
        <v>792</v>
      </c>
    </row>
    <row r="323" spans="1:2" ht="16.5">
      <c r="A323" s="1488" t="s">
        <v>141</v>
      </c>
      <c r="B323" s="1491" t="s">
        <v>793</v>
      </c>
    </row>
    <row r="324" spans="1:2" ht="16.5">
      <c r="A324" s="1488" t="s">
        <v>142</v>
      </c>
      <c r="B324" s="1490" t="s">
        <v>794</v>
      </c>
    </row>
    <row r="325" spans="1:2" ht="16.5">
      <c r="A325" s="1488" t="s">
        <v>143</v>
      </c>
      <c r="B325" s="1490" t="s">
        <v>795</v>
      </c>
    </row>
    <row r="326" spans="1:2" ht="16.5">
      <c r="A326" s="1488" t="s">
        <v>144</v>
      </c>
      <c r="B326" s="1490" t="s">
        <v>796</v>
      </c>
    </row>
    <row r="327" spans="1:2" ht="16.5">
      <c r="A327" s="1488" t="s">
        <v>145</v>
      </c>
      <c r="B327" s="1490" t="s">
        <v>113</v>
      </c>
    </row>
    <row r="328" spans="1:2" ht="16.5">
      <c r="A328" s="1488" t="s">
        <v>146</v>
      </c>
      <c r="B328" s="1490" t="s">
        <v>114</v>
      </c>
    </row>
    <row r="329" spans="1:2" ht="16.5">
      <c r="A329" s="1488" t="s">
        <v>147</v>
      </c>
      <c r="B329" s="1490" t="s">
        <v>797</v>
      </c>
    </row>
    <row r="330" spans="1:2" ht="16.5">
      <c r="A330" s="1488" t="s">
        <v>148</v>
      </c>
      <c r="B330" s="1490" t="s">
        <v>798</v>
      </c>
    </row>
    <row r="331" spans="1:2" ht="16.5">
      <c r="A331" s="1488" t="s">
        <v>149</v>
      </c>
      <c r="B331" s="1490" t="s">
        <v>115</v>
      </c>
    </row>
    <row r="332" spans="1:2" ht="16.5">
      <c r="A332" s="1488" t="s">
        <v>150</v>
      </c>
      <c r="B332" s="1490" t="s">
        <v>799</v>
      </c>
    </row>
    <row r="333" spans="1:2" ht="16.5">
      <c r="A333" s="1488" t="s">
        <v>151</v>
      </c>
      <c r="B333" s="1490" t="s">
        <v>800</v>
      </c>
    </row>
    <row r="334" spans="1:2" ht="32.25" customHeight="1">
      <c r="A334" s="1492" t="s">
        <v>152</v>
      </c>
      <c r="B334" s="1493" t="s">
        <v>400</v>
      </c>
    </row>
    <row r="335" spans="1:2" ht="16.5">
      <c r="A335" s="1494" t="s">
        <v>153</v>
      </c>
      <c r="B335" s="1495" t="s">
        <v>401</v>
      </c>
    </row>
    <row r="336" spans="1:2" ht="16.5">
      <c r="A336" s="1494" t="s">
        <v>154</v>
      </c>
      <c r="B336" s="1495" t="s">
        <v>402</v>
      </c>
    </row>
    <row r="337" spans="1:2" ht="16.5">
      <c r="A337" s="1494" t="s">
        <v>155</v>
      </c>
      <c r="B337" s="1495" t="s">
        <v>116</v>
      </c>
    </row>
    <row r="338" spans="1:2" ht="16.5">
      <c r="A338" s="1488" t="s">
        <v>156</v>
      </c>
      <c r="B338" s="1490" t="s">
        <v>403</v>
      </c>
    </row>
    <row r="339" spans="1:2" ht="16.5">
      <c r="A339" s="1488" t="s">
        <v>157</v>
      </c>
      <c r="B339" s="1490" t="s">
        <v>404</v>
      </c>
    </row>
    <row r="340" spans="1:2" ht="16.5">
      <c r="A340" s="1488" t="s">
        <v>158</v>
      </c>
      <c r="B340" s="1490" t="s">
        <v>117</v>
      </c>
    </row>
    <row r="341" spans="1:2" ht="16.5">
      <c r="A341" s="1488" t="s">
        <v>159</v>
      </c>
      <c r="B341" s="1490" t="s">
        <v>405</v>
      </c>
    </row>
    <row r="342" spans="1:2" ht="16.5">
      <c r="A342" s="1488" t="s">
        <v>160</v>
      </c>
      <c r="B342" s="1490" t="s">
        <v>406</v>
      </c>
    </row>
    <row r="343" spans="1:2" ht="16.5">
      <c r="A343" s="1488" t="s">
        <v>161</v>
      </c>
      <c r="B343" s="1490" t="s">
        <v>407</v>
      </c>
    </row>
    <row r="344" spans="1:2" ht="16.5">
      <c r="A344" s="1488" t="s">
        <v>162</v>
      </c>
      <c r="B344" s="1495" t="s">
        <v>408</v>
      </c>
    </row>
    <row r="345" spans="1:2" ht="16.5">
      <c r="A345" s="1488" t="s">
        <v>163</v>
      </c>
      <c r="B345" s="1495" t="s">
        <v>409</v>
      </c>
    </row>
    <row r="346" spans="1:2" ht="16.5">
      <c r="A346" s="1488" t="s">
        <v>164</v>
      </c>
      <c r="B346" s="1495" t="s">
        <v>118</v>
      </c>
    </row>
    <row r="347" spans="1:2" ht="16.5">
      <c r="A347" s="1488" t="s">
        <v>165</v>
      </c>
      <c r="B347" s="1490" t="s">
        <v>410</v>
      </c>
    </row>
    <row r="348" spans="1:2" ht="16.5">
      <c r="A348" s="1488" t="s">
        <v>166</v>
      </c>
      <c r="B348" s="1490" t="s">
        <v>411</v>
      </c>
    </row>
    <row r="349" spans="1:2" ht="16.5">
      <c r="A349" s="1488" t="s">
        <v>167</v>
      </c>
      <c r="B349" s="1495" t="s">
        <v>412</v>
      </c>
    </row>
    <row r="350" spans="1:2" ht="16.5">
      <c r="A350" s="1488" t="s">
        <v>168</v>
      </c>
      <c r="B350" s="1490" t="s">
        <v>413</v>
      </c>
    </row>
    <row r="351" spans="1:2" ht="16.5">
      <c r="A351" s="1488" t="s">
        <v>169</v>
      </c>
      <c r="B351" s="1490" t="s">
        <v>414</v>
      </c>
    </row>
    <row r="352" spans="1:2" ht="16.5">
      <c r="A352" s="1488" t="s">
        <v>170</v>
      </c>
      <c r="B352" s="1490" t="s">
        <v>415</v>
      </c>
    </row>
    <row r="353" spans="1:2" ht="16.5">
      <c r="A353" s="1488" t="s">
        <v>171</v>
      </c>
      <c r="B353" s="1490" t="s">
        <v>416</v>
      </c>
    </row>
    <row r="354" spans="1:2" ht="16.5">
      <c r="A354" s="1488" t="s">
        <v>172</v>
      </c>
      <c r="B354" s="1490" t="s">
        <v>119</v>
      </c>
    </row>
    <row r="355" spans="1:2" ht="16.5">
      <c r="A355" s="1488" t="s">
        <v>173</v>
      </c>
      <c r="B355" s="1490" t="s">
        <v>970</v>
      </c>
    </row>
    <row r="356" spans="1:2" ht="16.5">
      <c r="A356" s="1488" t="s">
        <v>174</v>
      </c>
      <c r="B356" s="1490" t="s">
        <v>971</v>
      </c>
    </row>
    <row r="357" spans="1:2" ht="16.5">
      <c r="A357" s="1496" t="s">
        <v>175</v>
      </c>
      <c r="B357" s="1497" t="s">
        <v>972</v>
      </c>
    </row>
    <row r="358" spans="1:2" ht="16.5">
      <c r="A358" s="1498" t="s">
        <v>176</v>
      </c>
      <c r="B358" s="1499" t="s">
        <v>973</v>
      </c>
    </row>
    <row r="359" spans="1:2" ht="16.5">
      <c r="A359" s="1498" t="s">
        <v>177</v>
      </c>
      <c r="B359" s="1499" t="s">
        <v>974</v>
      </c>
    </row>
    <row r="360" spans="1:2" ht="16.5">
      <c r="A360" s="1498" t="s">
        <v>178</v>
      </c>
      <c r="B360" s="1499" t="s">
        <v>975</v>
      </c>
    </row>
    <row r="361" spans="1:2" ht="17.25" thickBot="1">
      <c r="A361" s="1500" t="s">
        <v>179</v>
      </c>
      <c r="B361" s="1501" t="s">
        <v>976</v>
      </c>
    </row>
    <row r="362" spans="1:256" ht="18">
      <c r="A362" s="1549"/>
      <c r="B362" s="1502" t="s">
        <v>2045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2046</v>
      </c>
    </row>
    <row r="364" spans="1:2" ht="18">
      <c r="A364" s="1550"/>
      <c r="B364" s="1506" t="s">
        <v>2047</v>
      </c>
    </row>
    <row r="365" spans="1:2" ht="18">
      <c r="A365" s="1508" t="s">
        <v>180</v>
      </c>
      <c r="B365" s="1507" t="s">
        <v>2048</v>
      </c>
    </row>
    <row r="366" spans="1:2" ht="18">
      <c r="A366" s="1508" t="s">
        <v>181</v>
      </c>
      <c r="B366" s="1509" t="s">
        <v>2049</v>
      </c>
    </row>
    <row r="367" spans="1:2" ht="18">
      <c r="A367" s="1508" t="s">
        <v>182</v>
      </c>
      <c r="B367" s="1510" t="s">
        <v>2050</v>
      </c>
    </row>
    <row r="368" spans="1:2" ht="18">
      <c r="A368" s="1508" t="s">
        <v>183</v>
      </c>
      <c r="B368" s="1510" t="s">
        <v>2051</v>
      </c>
    </row>
    <row r="369" spans="1:2" ht="18">
      <c r="A369" s="1508" t="s">
        <v>184</v>
      </c>
      <c r="B369" s="1510" t="s">
        <v>2052</v>
      </c>
    </row>
    <row r="370" spans="1:2" ht="18">
      <c r="A370" s="1508" t="s">
        <v>185</v>
      </c>
      <c r="B370" s="1510" t="s">
        <v>2053</v>
      </c>
    </row>
    <row r="371" spans="1:2" ht="18">
      <c r="A371" s="1508" t="s">
        <v>186</v>
      </c>
      <c r="B371" s="1510" t="s">
        <v>2054</v>
      </c>
    </row>
    <row r="372" spans="1:2" ht="18">
      <c r="A372" s="1508" t="s">
        <v>187</v>
      </c>
      <c r="B372" s="1511" t="s">
        <v>2055</v>
      </c>
    </row>
    <row r="373" spans="1:2" ht="18">
      <c r="A373" s="1508" t="s">
        <v>188</v>
      </c>
      <c r="B373" s="1511" t="s">
        <v>2056</v>
      </c>
    </row>
    <row r="374" spans="1:2" ht="18">
      <c r="A374" s="1508" t="s">
        <v>189</v>
      </c>
      <c r="B374" s="1511" t="s">
        <v>2057</v>
      </c>
    </row>
    <row r="375" spans="1:2" ht="18">
      <c r="A375" s="1508" t="s">
        <v>190</v>
      </c>
      <c r="B375" s="1511" t="s">
        <v>2058</v>
      </c>
    </row>
    <row r="376" spans="1:2" ht="18">
      <c r="A376" s="1508" t="s">
        <v>191</v>
      </c>
      <c r="B376" s="1512" t="s">
        <v>2059</v>
      </c>
    </row>
    <row r="377" spans="1:2" ht="18">
      <c r="A377" s="1508" t="s">
        <v>192</v>
      </c>
      <c r="B377" s="1512" t="s">
        <v>2060</v>
      </c>
    </row>
    <row r="378" spans="1:2" ht="18">
      <c r="A378" s="1508" t="s">
        <v>193</v>
      </c>
      <c r="B378" s="1511" t="s">
        <v>2061</v>
      </c>
    </row>
    <row r="379" spans="1:5" ht="18">
      <c r="A379" s="1508" t="s">
        <v>194</v>
      </c>
      <c r="B379" s="1511" t="s">
        <v>2062</v>
      </c>
      <c r="C379" s="1513" t="s">
        <v>1621</v>
      </c>
      <c r="E379" s="1514"/>
    </row>
    <row r="380" spans="1:5" ht="18">
      <c r="A380" s="1508" t="s">
        <v>195</v>
      </c>
      <c r="B380" s="1510" t="s">
        <v>2063</v>
      </c>
      <c r="C380" s="1513" t="s">
        <v>1621</v>
      </c>
      <c r="E380" s="1514"/>
    </row>
    <row r="381" spans="1:5" ht="18">
      <c r="A381" s="1508" t="s">
        <v>196</v>
      </c>
      <c r="B381" s="1511" t="s">
        <v>2064</v>
      </c>
      <c r="C381" s="1513" t="s">
        <v>1621</v>
      </c>
      <c r="E381" s="1514"/>
    </row>
    <row r="382" spans="1:5" ht="18">
      <c r="A382" s="1508" t="s">
        <v>197</v>
      </c>
      <c r="B382" s="1511" t="s">
        <v>2065</v>
      </c>
      <c r="C382" s="1513" t="s">
        <v>1621</v>
      </c>
      <c r="E382" s="1514"/>
    </row>
    <row r="383" spans="1:5" ht="18">
      <c r="A383" s="1508" t="s">
        <v>198</v>
      </c>
      <c r="B383" s="1511" t="s">
        <v>2066</v>
      </c>
      <c r="C383" s="1513" t="s">
        <v>1621</v>
      </c>
      <c r="E383" s="1514"/>
    </row>
    <row r="384" spans="1:5" ht="18">
      <c r="A384" s="1508" t="s">
        <v>199</v>
      </c>
      <c r="B384" s="1511" t="s">
        <v>2067</v>
      </c>
      <c r="C384" s="1513" t="s">
        <v>1621</v>
      </c>
      <c r="E384" s="1514"/>
    </row>
    <row r="385" spans="1:5" ht="18">
      <c r="A385" s="1508" t="s">
        <v>200</v>
      </c>
      <c r="B385" s="1511" t="s">
        <v>2068</v>
      </c>
      <c r="C385" s="1513" t="s">
        <v>1621</v>
      </c>
      <c r="E385" s="1514"/>
    </row>
    <row r="386" spans="1:5" ht="18">
      <c r="A386" s="1508" t="s">
        <v>201</v>
      </c>
      <c r="B386" s="1511" t="s">
        <v>2069</v>
      </c>
      <c r="C386" s="1513" t="s">
        <v>1621</v>
      </c>
      <c r="E386" s="1514"/>
    </row>
    <row r="387" spans="1:5" ht="18">
      <c r="A387" s="1508" t="s">
        <v>202</v>
      </c>
      <c r="B387" s="1511" t="s">
        <v>2070</v>
      </c>
      <c r="C387" s="1513" t="s">
        <v>1621</v>
      </c>
      <c r="E387" s="1514"/>
    </row>
    <row r="388" spans="1:5" ht="18">
      <c r="A388" s="1508" t="s">
        <v>203</v>
      </c>
      <c r="B388" s="1510" t="s">
        <v>2071</v>
      </c>
      <c r="C388" s="1513" t="s">
        <v>1621</v>
      </c>
      <c r="E388" s="1514"/>
    </row>
    <row r="389" spans="1:5" ht="18">
      <c r="A389" s="1508" t="s">
        <v>204</v>
      </c>
      <c r="B389" s="1511" t="s">
        <v>2072</v>
      </c>
      <c r="C389" s="1513" t="s">
        <v>1621</v>
      </c>
      <c r="E389" s="1514"/>
    </row>
    <row r="390" spans="1:5" ht="18">
      <c r="A390" s="1508" t="s">
        <v>205</v>
      </c>
      <c r="B390" s="1510" t="s">
        <v>2073</v>
      </c>
      <c r="C390" s="1513" t="s">
        <v>1621</v>
      </c>
      <c r="E390" s="1514"/>
    </row>
    <row r="391" spans="1:5" ht="18">
      <c r="A391" s="1508" t="s">
        <v>206</v>
      </c>
      <c r="B391" s="1510" t="s">
        <v>2074</v>
      </c>
      <c r="C391" s="1513" t="s">
        <v>1621</v>
      </c>
      <c r="E391" s="1514"/>
    </row>
    <row r="392" spans="1:5" ht="18">
      <c r="A392" s="1508" t="s">
        <v>207</v>
      </c>
      <c r="B392" s="1510" t="s">
        <v>2075</v>
      </c>
      <c r="C392" s="1513" t="s">
        <v>1621</v>
      </c>
      <c r="E392" s="1514"/>
    </row>
    <row r="393" spans="1:5" ht="18">
      <c r="A393" s="1508" t="s">
        <v>208</v>
      </c>
      <c r="B393" s="1510" t="s">
        <v>2076</v>
      </c>
      <c r="C393" s="1513" t="s">
        <v>1621</v>
      </c>
      <c r="E393" s="1514"/>
    </row>
    <row r="394" spans="1:5" ht="18">
      <c r="A394" s="1508" t="s">
        <v>209</v>
      </c>
      <c r="B394" s="1510" t="s">
        <v>2077</v>
      </c>
      <c r="C394" s="1513" t="s">
        <v>1621</v>
      </c>
      <c r="E394" s="1514"/>
    </row>
    <row r="395" spans="1:5" ht="18">
      <c r="A395" s="1508" t="s">
        <v>210</v>
      </c>
      <c r="B395" s="1510" t="s">
        <v>2078</v>
      </c>
      <c r="C395" s="1513" t="s">
        <v>1621</v>
      </c>
      <c r="E395" s="1514"/>
    </row>
    <row r="396" spans="1:5" ht="18">
      <c r="A396" s="1508" t="s">
        <v>211</v>
      </c>
      <c r="B396" s="1510" t="s">
        <v>2079</v>
      </c>
      <c r="C396" s="1513" t="s">
        <v>1621</v>
      </c>
      <c r="E396" s="1514"/>
    </row>
    <row r="397" spans="1:5" ht="18">
      <c r="A397" s="1508" t="s">
        <v>212</v>
      </c>
      <c r="B397" s="1510" t="s">
        <v>436</v>
      </c>
      <c r="C397" s="1513" t="s">
        <v>1621</v>
      </c>
      <c r="E397" s="1514"/>
    </row>
    <row r="398" spans="1:5" ht="18">
      <c r="A398" s="1508" t="s">
        <v>213</v>
      </c>
      <c r="B398" s="1515" t="s">
        <v>437</v>
      </c>
      <c r="C398" s="1513" t="s">
        <v>1621</v>
      </c>
      <c r="E398" s="1514"/>
    </row>
    <row r="399" spans="1:5" ht="18">
      <c r="A399" s="1508" t="s">
        <v>214</v>
      </c>
      <c r="B399" s="1516" t="s">
        <v>120</v>
      </c>
      <c r="C399" s="1513" t="s">
        <v>1621</v>
      </c>
      <c r="E399" s="1514"/>
    </row>
    <row r="400" spans="1:5" ht="18">
      <c r="A400" s="1551" t="s">
        <v>215</v>
      </c>
      <c r="B400" s="1517" t="s">
        <v>438</v>
      </c>
      <c r="C400" s="1513" t="s">
        <v>1621</v>
      </c>
      <c r="E400" s="1514"/>
    </row>
    <row r="401" spans="1:5" ht="18">
      <c r="A401" s="1550" t="s">
        <v>1621</v>
      </c>
      <c r="B401" s="1518" t="s">
        <v>439</v>
      </c>
      <c r="C401" s="1513" t="s">
        <v>1621</v>
      </c>
      <c r="E401" s="1514"/>
    </row>
    <row r="402" spans="1:5" ht="18">
      <c r="A402" s="1523" t="s">
        <v>216</v>
      </c>
      <c r="B402" s="1519" t="s">
        <v>440</v>
      </c>
      <c r="C402" s="1513" t="s">
        <v>1621</v>
      </c>
      <c r="E402" s="1514"/>
    </row>
    <row r="403" spans="1:5" ht="18">
      <c r="A403" s="1508" t="s">
        <v>217</v>
      </c>
      <c r="B403" s="1495" t="s">
        <v>441</v>
      </c>
      <c r="C403" s="1513" t="s">
        <v>1621</v>
      </c>
      <c r="E403" s="1514"/>
    </row>
    <row r="404" spans="1:5" ht="18">
      <c r="A404" s="1552" t="s">
        <v>218</v>
      </c>
      <c r="B404" s="1520" t="s">
        <v>442</v>
      </c>
      <c r="C404" s="1513" t="s">
        <v>1621</v>
      </c>
      <c r="E404" s="1514"/>
    </row>
    <row r="405" spans="1:5" ht="18">
      <c r="A405" s="1504" t="s">
        <v>1621</v>
      </c>
      <c r="B405" s="1521" t="s">
        <v>443</v>
      </c>
      <c r="C405" s="1513" t="s">
        <v>1621</v>
      </c>
      <c r="E405" s="1514"/>
    </row>
    <row r="406" spans="1:5" ht="16.5">
      <c r="A406" s="1488" t="s">
        <v>169</v>
      </c>
      <c r="B406" s="1490" t="s">
        <v>414</v>
      </c>
      <c r="C406" s="1513" t="s">
        <v>1621</v>
      </c>
      <c r="E406" s="1514"/>
    </row>
    <row r="407" spans="1:5" ht="16.5">
      <c r="A407" s="1488" t="s">
        <v>170</v>
      </c>
      <c r="B407" s="1490" t="s">
        <v>415</v>
      </c>
      <c r="C407" s="1513" t="s">
        <v>1621</v>
      </c>
      <c r="E407" s="1514"/>
    </row>
    <row r="408" spans="1:5" ht="16.5">
      <c r="A408" s="1553" t="s">
        <v>171</v>
      </c>
      <c r="B408" s="1522" t="s">
        <v>416</v>
      </c>
      <c r="C408" s="1513" t="s">
        <v>1621</v>
      </c>
      <c r="E408" s="1514"/>
    </row>
    <row r="409" spans="1:5" ht="18">
      <c r="A409" s="1550" t="s">
        <v>1621</v>
      </c>
      <c r="B409" s="1521" t="s">
        <v>444</v>
      </c>
      <c r="C409" s="1513" t="s">
        <v>1621</v>
      </c>
      <c r="E409" s="1514"/>
    </row>
    <row r="410" spans="1:5" ht="18">
      <c r="A410" s="1523" t="s">
        <v>219</v>
      </c>
      <c r="B410" s="1519" t="s">
        <v>121</v>
      </c>
      <c r="C410" s="1513" t="s">
        <v>1621</v>
      </c>
      <c r="E410" s="1514"/>
    </row>
    <row r="411" spans="1:5" ht="18">
      <c r="A411" s="1523" t="s">
        <v>220</v>
      </c>
      <c r="B411" s="1519" t="s">
        <v>122</v>
      </c>
      <c r="C411" s="1513" t="s">
        <v>1621</v>
      </c>
      <c r="E411" s="1514"/>
    </row>
    <row r="412" spans="1:5" ht="18">
      <c r="A412" s="1523" t="s">
        <v>221</v>
      </c>
      <c r="B412" s="1519" t="s">
        <v>1622</v>
      </c>
      <c r="C412" s="1513" t="s">
        <v>1621</v>
      </c>
      <c r="E412" s="1514"/>
    </row>
    <row r="413" spans="1:5" ht="18.75" thickBot="1">
      <c r="A413" s="1554" t="s">
        <v>222</v>
      </c>
      <c r="B413" s="1524" t="s">
        <v>1623</v>
      </c>
      <c r="C413" s="1513" t="s">
        <v>1621</v>
      </c>
      <c r="E413" s="1514"/>
    </row>
    <row r="414" spans="1:5" ht="17.25" thickBot="1">
      <c r="A414" s="1555" t="s">
        <v>223</v>
      </c>
      <c r="B414" s="1524" t="s">
        <v>123</v>
      </c>
      <c r="C414" s="1513" t="s">
        <v>1621</v>
      </c>
      <c r="E414" s="1514"/>
    </row>
    <row r="415" spans="1:5" ht="16.5">
      <c r="A415" s="1555" t="s">
        <v>224</v>
      </c>
      <c r="B415" s="1525" t="s">
        <v>847</v>
      </c>
      <c r="C415" s="1513" t="s">
        <v>1621</v>
      </c>
      <c r="E415" s="1514"/>
    </row>
    <row r="416" spans="1:5" ht="16.5">
      <c r="A416" s="1488" t="s">
        <v>225</v>
      </c>
      <c r="B416" s="1490" t="s">
        <v>848</v>
      </c>
      <c r="C416" s="1513" t="s">
        <v>1621</v>
      </c>
      <c r="E416" s="1514"/>
    </row>
    <row r="417" spans="1:5" ht="18.75" thickBot="1">
      <c r="A417" s="1556" t="s">
        <v>226</v>
      </c>
      <c r="B417" s="1526" t="s">
        <v>849</v>
      </c>
      <c r="C417" s="1513" t="s">
        <v>1621</v>
      </c>
      <c r="E417" s="1514"/>
    </row>
    <row r="418" spans="1:5" ht="16.5">
      <c r="A418" s="1486" t="s">
        <v>227</v>
      </c>
      <c r="B418" s="1527" t="s">
        <v>850</v>
      </c>
      <c r="C418" s="1513" t="s">
        <v>1621</v>
      </c>
      <c r="E418" s="1514"/>
    </row>
    <row r="419" spans="1:5" ht="16.5">
      <c r="A419" s="1557" t="s">
        <v>228</v>
      </c>
      <c r="B419" s="1490" t="s">
        <v>851</v>
      </c>
      <c r="C419" s="1513" t="s">
        <v>1621</v>
      </c>
      <c r="E419" s="1514"/>
    </row>
    <row r="420" spans="1:5" ht="16.5">
      <c r="A420" s="1488" t="s">
        <v>229</v>
      </c>
      <c r="B420" s="1528" t="s">
        <v>1745</v>
      </c>
      <c r="C420" s="1513" t="s">
        <v>1621</v>
      </c>
      <c r="E420" s="1514"/>
    </row>
    <row r="421" spans="1:5" ht="17.25" thickBot="1">
      <c r="A421" s="1500" t="s">
        <v>230</v>
      </c>
      <c r="B421" s="1529" t="s">
        <v>1746</v>
      </c>
      <c r="C421" s="1513" t="s">
        <v>1621</v>
      </c>
      <c r="E421" s="1514"/>
    </row>
    <row r="422" spans="1:5" ht="18">
      <c r="A422" s="1508" t="s">
        <v>231</v>
      </c>
      <c r="B422" s="1530" t="s">
        <v>445</v>
      </c>
      <c r="C422" s="1513" t="s">
        <v>1621</v>
      </c>
      <c r="E422" s="1514"/>
    </row>
    <row r="423" spans="1:5" ht="18">
      <c r="A423" s="1508" t="s">
        <v>232</v>
      </c>
      <c r="B423" s="1531" t="s">
        <v>446</v>
      </c>
      <c r="C423" s="1513" t="s">
        <v>1621</v>
      </c>
      <c r="E423" s="1514"/>
    </row>
    <row r="424" spans="1:5" ht="18">
      <c r="A424" s="1508" t="s">
        <v>233</v>
      </c>
      <c r="B424" s="1532" t="s">
        <v>447</v>
      </c>
      <c r="C424" s="1513" t="s">
        <v>1621</v>
      </c>
      <c r="E424" s="1514"/>
    </row>
    <row r="425" spans="1:5" ht="18">
      <c r="A425" s="1508" t="s">
        <v>234</v>
      </c>
      <c r="B425" s="1531" t="s">
        <v>448</v>
      </c>
      <c r="C425" s="1513" t="s">
        <v>1621</v>
      </c>
      <c r="E425" s="1514"/>
    </row>
    <row r="426" spans="1:5" ht="18">
      <c r="A426" s="1508" t="s">
        <v>235</v>
      </c>
      <c r="B426" s="1531" t="s">
        <v>449</v>
      </c>
      <c r="C426" s="1513" t="s">
        <v>1621</v>
      </c>
      <c r="E426" s="1514"/>
    </row>
    <row r="427" spans="1:5" ht="18">
      <c r="A427" s="1508" t="s">
        <v>236</v>
      </c>
      <c r="B427" s="1533" t="s">
        <v>450</v>
      </c>
      <c r="C427" s="1513" t="s">
        <v>1621</v>
      </c>
      <c r="E427" s="1514"/>
    </row>
    <row r="428" spans="1:5" ht="18">
      <c r="A428" s="1508" t="s">
        <v>237</v>
      </c>
      <c r="B428" s="1533" t="s">
        <v>451</v>
      </c>
      <c r="C428" s="1513" t="s">
        <v>1621</v>
      </c>
      <c r="E428" s="1514"/>
    </row>
    <row r="429" spans="1:5" ht="18">
      <c r="A429" s="1508" t="s">
        <v>238</v>
      </c>
      <c r="B429" s="1533" t="s">
        <v>452</v>
      </c>
      <c r="C429" s="1513" t="s">
        <v>1621</v>
      </c>
      <c r="E429" s="1514"/>
    </row>
    <row r="430" spans="1:5" ht="18">
      <c r="A430" s="1508" t="s">
        <v>239</v>
      </c>
      <c r="B430" s="1533" t="s">
        <v>453</v>
      </c>
      <c r="C430" s="1513" t="s">
        <v>1621</v>
      </c>
      <c r="E430" s="1514"/>
    </row>
    <row r="431" spans="1:5" ht="18">
      <c r="A431" s="1508" t="s">
        <v>240</v>
      </c>
      <c r="B431" s="1533" t="s">
        <v>454</v>
      </c>
      <c r="C431" s="1513" t="s">
        <v>1621</v>
      </c>
      <c r="E431" s="1514"/>
    </row>
    <row r="432" spans="1:5" ht="18">
      <c r="A432" s="1508" t="s">
        <v>241</v>
      </c>
      <c r="B432" s="1531" t="s">
        <v>455</v>
      </c>
      <c r="C432" s="1513" t="s">
        <v>1621</v>
      </c>
      <c r="E432" s="1514"/>
    </row>
    <row r="433" spans="1:5" ht="18">
      <c r="A433" s="1508" t="s">
        <v>242</v>
      </c>
      <c r="B433" s="1531" t="s">
        <v>456</v>
      </c>
      <c r="C433" s="1513" t="s">
        <v>1621</v>
      </c>
      <c r="E433" s="1514"/>
    </row>
    <row r="434" spans="1:5" ht="18">
      <c r="A434" s="1508" t="s">
        <v>243</v>
      </c>
      <c r="B434" s="1531" t="s">
        <v>457</v>
      </c>
      <c r="C434" s="1513" t="s">
        <v>1621</v>
      </c>
      <c r="E434" s="1514"/>
    </row>
    <row r="435" spans="1:5" ht="18.75" thickBot="1">
      <c r="A435" s="1508" t="s">
        <v>244</v>
      </c>
      <c r="B435" s="1534" t="s">
        <v>458</v>
      </c>
      <c r="C435" s="1513" t="s">
        <v>1621</v>
      </c>
      <c r="E435" s="1514"/>
    </row>
    <row r="436" spans="1:5" ht="18">
      <c r="A436" s="1508" t="s">
        <v>245</v>
      </c>
      <c r="B436" s="1530" t="s">
        <v>459</v>
      </c>
      <c r="C436" s="1513" t="s">
        <v>1621</v>
      </c>
      <c r="E436" s="1514"/>
    </row>
    <row r="437" spans="1:5" ht="18">
      <c r="A437" s="1508" t="s">
        <v>246</v>
      </c>
      <c r="B437" s="1532" t="s">
        <v>460</v>
      </c>
      <c r="C437" s="1513" t="s">
        <v>1621</v>
      </c>
      <c r="E437" s="1514"/>
    </row>
    <row r="438" spans="1:5" ht="18">
      <c r="A438" s="1508" t="s">
        <v>247</v>
      </c>
      <c r="B438" s="1531" t="s">
        <v>461</v>
      </c>
      <c r="C438" s="1513" t="s">
        <v>1621</v>
      </c>
      <c r="E438" s="1514"/>
    </row>
    <row r="439" spans="1:5" ht="18">
      <c r="A439" s="1508" t="s">
        <v>248</v>
      </c>
      <c r="B439" s="1531" t="s">
        <v>462</v>
      </c>
      <c r="C439" s="1513" t="s">
        <v>1621</v>
      </c>
      <c r="E439" s="1514"/>
    </row>
    <row r="440" spans="1:5" ht="18">
      <c r="A440" s="1508" t="s">
        <v>249</v>
      </c>
      <c r="B440" s="1531" t="s">
        <v>463</v>
      </c>
      <c r="C440" s="1513" t="s">
        <v>1621</v>
      </c>
      <c r="E440" s="1514"/>
    </row>
    <row r="441" spans="1:5" ht="18">
      <c r="A441" s="1508" t="s">
        <v>250</v>
      </c>
      <c r="B441" s="1531" t="s">
        <v>464</v>
      </c>
      <c r="C441" s="1513" t="s">
        <v>1621</v>
      </c>
      <c r="E441" s="1514"/>
    </row>
    <row r="442" spans="1:5" ht="18">
      <c r="A442" s="1508" t="s">
        <v>251</v>
      </c>
      <c r="B442" s="1531" t="s">
        <v>465</v>
      </c>
      <c r="C442" s="1513" t="s">
        <v>1621</v>
      </c>
      <c r="E442" s="1514"/>
    </row>
    <row r="443" spans="1:5" ht="18">
      <c r="A443" s="1508" t="s">
        <v>252</v>
      </c>
      <c r="B443" s="1531" t="s">
        <v>466</v>
      </c>
      <c r="C443" s="1513" t="s">
        <v>1621</v>
      </c>
      <c r="E443" s="1514"/>
    </row>
    <row r="444" spans="1:5" ht="18">
      <c r="A444" s="1508" t="s">
        <v>253</v>
      </c>
      <c r="B444" s="1531" t="s">
        <v>467</v>
      </c>
      <c r="C444" s="1513" t="s">
        <v>1621</v>
      </c>
      <c r="E444" s="1514"/>
    </row>
    <row r="445" spans="1:5" ht="18">
      <c r="A445" s="1508" t="s">
        <v>254</v>
      </c>
      <c r="B445" s="1531" t="s">
        <v>468</v>
      </c>
      <c r="C445" s="1513" t="s">
        <v>1621</v>
      </c>
      <c r="E445" s="1514"/>
    </row>
    <row r="446" spans="1:5" ht="18">
      <c r="A446" s="1508" t="s">
        <v>255</v>
      </c>
      <c r="B446" s="1531" t="s">
        <v>469</v>
      </c>
      <c r="C446" s="1513" t="s">
        <v>1621</v>
      </c>
      <c r="E446" s="1514"/>
    </row>
    <row r="447" spans="1:5" ht="18">
      <c r="A447" s="1508" t="s">
        <v>256</v>
      </c>
      <c r="B447" s="1531" t="s">
        <v>470</v>
      </c>
      <c r="C447" s="1513" t="s">
        <v>1621</v>
      </c>
      <c r="E447" s="1514"/>
    </row>
    <row r="448" spans="1:5" ht="18.75" thickBot="1">
      <c r="A448" s="1508" t="s">
        <v>257</v>
      </c>
      <c r="B448" s="1534" t="s">
        <v>471</v>
      </c>
      <c r="C448" s="1513" t="s">
        <v>1621</v>
      </c>
      <c r="E448" s="1514"/>
    </row>
    <row r="449" spans="1:5" ht="18">
      <c r="A449" s="1508" t="s">
        <v>258</v>
      </c>
      <c r="B449" s="1530" t="s">
        <v>472</v>
      </c>
      <c r="C449" s="1513" t="s">
        <v>1621</v>
      </c>
      <c r="E449" s="1514"/>
    </row>
    <row r="450" spans="1:5" ht="18">
      <c r="A450" s="1508" t="s">
        <v>259</v>
      </c>
      <c r="B450" s="1531" t="s">
        <v>473</v>
      </c>
      <c r="C450" s="1513" t="s">
        <v>1621</v>
      </c>
      <c r="E450" s="1514"/>
    </row>
    <row r="451" spans="1:5" ht="18">
      <c r="A451" s="1508" t="s">
        <v>260</v>
      </c>
      <c r="B451" s="1531" t="s">
        <v>474</v>
      </c>
      <c r="C451" s="1513" t="s">
        <v>1621</v>
      </c>
      <c r="E451" s="1514"/>
    </row>
    <row r="452" spans="1:5" ht="18">
      <c r="A452" s="1508" t="s">
        <v>261</v>
      </c>
      <c r="B452" s="1531" t="s">
        <v>475</v>
      </c>
      <c r="C452" s="1513" t="s">
        <v>1621</v>
      </c>
      <c r="E452" s="1514"/>
    </row>
    <row r="453" spans="1:5" ht="18">
      <c r="A453" s="1508" t="s">
        <v>262</v>
      </c>
      <c r="B453" s="1532" t="s">
        <v>476</v>
      </c>
      <c r="C453" s="1513" t="s">
        <v>1621</v>
      </c>
      <c r="E453" s="1514"/>
    </row>
    <row r="454" spans="1:5" ht="18">
      <c r="A454" s="1508" t="s">
        <v>263</v>
      </c>
      <c r="B454" s="1531" t="s">
        <v>477</v>
      </c>
      <c r="C454" s="1513" t="s">
        <v>1621</v>
      </c>
      <c r="E454" s="1514"/>
    </row>
    <row r="455" spans="1:5" ht="18">
      <c r="A455" s="1508" t="s">
        <v>264</v>
      </c>
      <c r="B455" s="1531" t="s">
        <v>478</v>
      </c>
      <c r="C455" s="1513" t="s">
        <v>1621</v>
      </c>
      <c r="E455" s="1514"/>
    </row>
    <row r="456" spans="1:5" ht="18">
      <c r="A456" s="1508" t="s">
        <v>265</v>
      </c>
      <c r="B456" s="1531" t="s">
        <v>479</v>
      </c>
      <c r="C456" s="1513" t="s">
        <v>1621</v>
      </c>
      <c r="E456" s="1514"/>
    </row>
    <row r="457" spans="1:5" ht="18">
      <c r="A457" s="1508" t="s">
        <v>266</v>
      </c>
      <c r="B457" s="1531" t="s">
        <v>480</v>
      </c>
      <c r="C457" s="1513" t="s">
        <v>1621</v>
      </c>
      <c r="E457" s="1514"/>
    </row>
    <row r="458" spans="1:5" ht="18">
      <c r="A458" s="1508" t="s">
        <v>267</v>
      </c>
      <c r="B458" s="1531" t="s">
        <v>481</v>
      </c>
      <c r="C458" s="1513" t="s">
        <v>1621</v>
      </c>
      <c r="E458" s="1514"/>
    </row>
    <row r="459" spans="1:5" ht="18">
      <c r="A459" s="1508" t="s">
        <v>268</v>
      </c>
      <c r="B459" s="1531" t="s">
        <v>482</v>
      </c>
      <c r="C459" s="1513" t="s">
        <v>1621</v>
      </c>
      <c r="E459" s="1514"/>
    </row>
    <row r="460" spans="1:5" ht="18.75" thickBot="1">
      <c r="A460" s="1508" t="s">
        <v>269</v>
      </c>
      <c r="B460" s="1534" t="s">
        <v>483</v>
      </c>
      <c r="C460" s="1513" t="s">
        <v>1621</v>
      </c>
      <c r="E460" s="1514"/>
    </row>
    <row r="461" spans="1:5" ht="18">
      <c r="A461" s="1508" t="s">
        <v>270</v>
      </c>
      <c r="B461" s="1535" t="s">
        <v>484</v>
      </c>
      <c r="C461" s="1513" t="s">
        <v>1621</v>
      </c>
      <c r="E461" s="1514"/>
    </row>
    <row r="462" spans="1:5" ht="18">
      <c r="A462" s="1508" t="s">
        <v>271</v>
      </c>
      <c r="B462" s="1531" t="s">
        <v>485</v>
      </c>
      <c r="C462" s="1513" t="s">
        <v>1621</v>
      </c>
      <c r="E462" s="1514"/>
    </row>
    <row r="463" spans="1:5" ht="18">
      <c r="A463" s="1508" t="s">
        <v>272</v>
      </c>
      <c r="B463" s="1531" t="s">
        <v>486</v>
      </c>
      <c r="C463" s="1513" t="s">
        <v>1621</v>
      </c>
      <c r="E463" s="1514"/>
    </row>
    <row r="464" spans="1:5" ht="18">
      <c r="A464" s="1508" t="s">
        <v>273</v>
      </c>
      <c r="B464" s="1531" t="s">
        <v>487</v>
      </c>
      <c r="C464" s="1513" t="s">
        <v>1621</v>
      </c>
      <c r="E464" s="1514"/>
    </row>
    <row r="465" spans="1:5" ht="18">
      <c r="A465" s="1508" t="s">
        <v>274</v>
      </c>
      <c r="B465" s="1531" t="s">
        <v>488</v>
      </c>
      <c r="C465" s="1513" t="s">
        <v>1621</v>
      </c>
      <c r="E465" s="1514"/>
    </row>
    <row r="466" spans="1:5" ht="18">
      <c r="A466" s="1508" t="s">
        <v>275</v>
      </c>
      <c r="B466" s="1531" t="s">
        <v>489</v>
      </c>
      <c r="C466" s="1513" t="s">
        <v>1621</v>
      </c>
      <c r="E466" s="1514"/>
    </row>
    <row r="467" spans="1:5" ht="18">
      <c r="A467" s="1508" t="s">
        <v>276</v>
      </c>
      <c r="B467" s="1531" t="s">
        <v>490</v>
      </c>
      <c r="C467" s="1513" t="s">
        <v>1621</v>
      </c>
      <c r="E467" s="1514"/>
    </row>
    <row r="468" spans="1:5" ht="18">
      <c r="A468" s="1508" t="s">
        <v>277</v>
      </c>
      <c r="B468" s="1531" t="s">
        <v>491</v>
      </c>
      <c r="C468" s="1513" t="s">
        <v>1621</v>
      </c>
      <c r="E468" s="1514"/>
    </row>
    <row r="469" spans="1:5" ht="18">
      <c r="A469" s="1508" t="s">
        <v>278</v>
      </c>
      <c r="B469" s="1531" t="s">
        <v>492</v>
      </c>
      <c r="C469" s="1513" t="s">
        <v>1621</v>
      </c>
      <c r="E469" s="1514"/>
    </row>
    <row r="470" spans="1:5" ht="18.75" thickBot="1">
      <c r="A470" s="1508" t="s">
        <v>279</v>
      </c>
      <c r="B470" s="1534" t="s">
        <v>493</v>
      </c>
      <c r="C470" s="1513" t="s">
        <v>1621</v>
      </c>
      <c r="E470" s="1514"/>
    </row>
    <row r="471" spans="1:5" ht="18">
      <c r="A471" s="1508" t="s">
        <v>280</v>
      </c>
      <c r="B471" s="1530" t="s">
        <v>494</v>
      </c>
      <c r="C471" s="1513" t="s">
        <v>1621</v>
      </c>
      <c r="E471" s="1514"/>
    </row>
    <row r="472" spans="1:5" ht="18">
      <c r="A472" s="1508" t="s">
        <v>281</v>
      </c>
      <c r="B472" s="1531" t="s">
        <v>495</v>
      </c>
      <c r="C472" s="1513" t="s">
        <v>1621</v>
      </c>
      <c r="E472" s="1514"/>
    </row>
    <row r="473" spans="1:5" ht="18">
      <c r="A473" s="1508" t="s">
        <v>282</v>
      </c>
      <c r="B473" s="1531" t="s">
        <v>496</v>
      </c>
      <c r="C473" s="1513" t="s">
        <v>1621</v>
      </c>
      <c r="E473" s="1514"/>
    </row>
    <row r="474" spans="1:5" ht="18">
      <c r="A474" s="1508" t="s">
        <v>283</v>
      </c>
      <c r="B474" s="1532" t="s">
        <v>497</v>
      </c>
      <c r="C474" s="1513" t="s">
        <v>1621</v>
      </c>
      <c r="E474" s="1514"/>
    </row>
    <row r="475" spans="1:5" ht="18">
      <c r="A475" s="1508" t="s">
        <v>284</v>
      </c>
      <c r="B475" s="1531" t="s">
        <v>498</v>
      </c>
      <c r="C475" s="1513" t="s">
        <v>1621</v>
      </c>
      <c r="E475" s="1514"/>
    </row>
    <row r="476" spans="1:5" ht="18">
      <c r="A476" s="1508" t="s">
        <v>285</v>
      </c>
      <c r="B476" s="1531" t="s">
        <v>499</v>
      </c>
      <c r="C476" s="1513" t="s">
        <v>1621</v>
      </c>
      <c r="E476" s="1514"/>
    </row>
    <row r="477" spans="1:5" ht="18">
      <c r="A477" s="1508" t="s">
        <v>286</v>
      </c>
      <c r="B477" s="1531" t="s">
        <v>500</v>
      </c>
      <c r="C477" s="1513" t="s">
        <v>1621</v>
      </c>
      <c r="E477" s="1514"/>
    </row>
    <row r="478" spans="1:5" ht="18">
      <c r="A478" s="1508" t="s">
        <v>287</v>
      </c>
      <c r="B478" s="1531" t="s">
        <v>501</v>
      </c>
      <c r="C478" s="1513" t="s">
        <v>1621</v>
      </c>
      <c r="E478" s="1514"/>
    </row>
    <row r="479" spans="1:5" ht="18">
      <c r="A479" s="1508" t="s">
        <v>288</v>
      </c>
      <c r="B479" s="1531" t="s">
        <v>502</v>
      </c>
      <c r="C479" s="1513" t="s">
        <v>1621</v>
      </c>
      <c r="E479" s="1514"/>
    </row>
    <row r="480" spans="1:5" ht="18">
      <c r="A480" s="1508" t="s">
        <v>289</v>
      </c>
      <c r="B480" s="1531" t="s">
        <v>503</v>
      </c>
      <c r="C480" s="1513" t="s">
        <v>1621</v>
      </c>
      <c r="E480" s="1514"/>
    </row>
    <row r="481" spans="1:5" ht="18.75" thickBot="1">
      <c r="A481" s="1508" t="s">
        <v>290</v>
      </c>
      <c r="B481" s="1534" t="s">
        <v>504</v>
      </c>
      <c r="C481" s="1513" t="s">
        <v>1621</v>
      </c>
      <c r="E481" s="1514"/>
    </row>
    <row r="482" spans="1:5" ht="18">
      <c r="A482" s="1508" t="s">
        <v>291</v>
      </c>
      <c r="B482" s="1530" t="s">
        <v>505</v>
      </c>
      <c r="C482" s="1513" t="s">
        <v>1621</v>
      </c>
      <c r="E482" s="1514"/>
    </row>
    <row r="483" spans="1:5" ht="18">
      <c r="A483" s="1508" t="s">
        <v>292</v>
      </c>
      <c r="B483" s="1531" t="s">
        <v>506</v>
      </c>
      <c r="C483" s="1513" t="s">
        <v>1621</v>
      </c>
      <c r="E483" s="1514"/>
    </row>
    <row r="484" spans="1:5" ht="18">
      <c r="A484" s="1508" t="s">
        <v>293</v>
      </c>
      <c r="B484" s="1532" t="s">
        <v>507</v>
      </c>
      <c r="C484" s="1513" t="s">
        <v>1621</v>
      </c>
      <c r="E484" s="1514"/>
    </row>
    <row r="485" spans="1:5" ht="18">
      <c r="A485" s="1508" t="s">
        <v>294</v>
      </c>
      <c r="B485" s="1531" t="s">
        <v>508</v>
      </c>
      <c r="C485" s="1513" t="s">
        <v>1621</v>
      </c>
      <c r="E485" s="1514"/>
    </row>
    <row r="486" spans="1:5" ht="18">
      <c r="A486" s="1508" t="s">
        <v>295</v>
      </c>
      <c r="B486" s="1531" t="s">
        <v>509</v>
      </c>
      <c r="C486" s="1513" t="s">
        <v>1621</v>
      </c>
      <c r="E486" s="1514"/>
    </row>
    <row r="487" spans="1:5" ht="18">
      <c r="A487" s="1508" t="s">
        <v>296</v>
      </c>
      <c r="B487" s="1531" t="s">
        <v>510</v>
      </c>
      <c r="C487" s="1513" t="s">
        <v>1621</v>
      </c>
      <c r="E487" s="1514"/>
    </row>
    <row r="488" spans="1:5" ht="18">
      <c r="A488" s="1508" t="s">
        <v>297</v>
      </c>
      <c r="B488" s="1531" t="s">
        <v>511</v>
      </c>
      <c r="C488" s="1513" t="s">
        <v>1621</v>
      </c>
      <c r="E488" s="1514"/>
    </row>
    <row r="489" spans="1:5" ht="18">
      <c r="A489" s="1508" t="s">
        <v>298</v>
      </c>
      <c r="B489" s="1531" t="s">
        <v>512</v>
      </c>
      <c r="C489" s="1513" t="s">
        <v>1621</v>
      </c>
      <c r="E489" s="1514"/>
    </row>
    <row r="490" spans="1:5" ht="18">
      <c r="A490" s="1508" t="s">
        <v>299</v>
      </c>
      <c r="B490" s="1531" t="s">
        <v>513</v>
      </c>
      <c r="C490" s="1513" t="s">
        <v>1621</v>
      </c>
      <c r="E490" s="1514"/>
    </row>
    <row r="491" spans="1:5" ht="18.75" thickBot="1">
      <c r="A491" s="1508" t="s">
        <v>300</v>
      </c>
      <c r="B491" s="1534" t="s">
        <v>514</v>
      </c>
      <c r="C491" s="1513" t="s">
        <v>1621</v>
      </c>
      <c r="E491" s="1514"/>
    </row>
    <row r="492" spans="1:5" ht="18">
      <c r="A492" s="1508" t="s">
        <v>301</v>
      </c>
      <c r="B492" s="1535" t="s">
        <v>515</v>
      </c>
      <c r="C492" s="1513" t="s">
        <v>1621</v>
      </c>
      <c r="E492" s="1514"/>
    </row>
    <row r="493" spans="1:5" ht="18">
      <c r="A493" s="1508" t="s">
        <v>302</v>
      </c>
      <c r="B493" s="1531" t="s">
        <v>516</v>
      </c>
      <c r="C493" s="1513" t="s">
        <v>1621</v>
      </c>
      <c r="E493" s="1514"/>
    </row>
    <row r="494" spans="1:5" ht="18">
      <c r="A494" s="1508" t="s">
        <v>303</v>
      </c>
      <c r="B494" s="1531" t="s">
        <v>517</v>
      </c>
      <c r="C494" s="1513" t="s">
        <v>1621</v>
      </c>
      <c r="E494" s="1514"/>
    </row>
    <row r="495" spans="1:5" ht="18.75" thickBot="1">
      <c r="A495" s="1508" t="s">
        <v>304</v>
      </c>
      <c r="B495" s="1534" t="s">
        <v>518</v>
      </c>
      <c r="C495" s="1513" t="s">
        <v>1621</v>
      </c>
      <c r="E495" s="1514"/>
    </row>
    <row r="496" spans="1:5" ht="18">
      <c r="A496" s="1508" t="s">
        <v>305</v>
      </c>
      <c r="B496" s="1530" t="s">
        <v>519</v>
      </c>
      <c r="C496" s="1513" t="s">
        <v>1621</v>
      </c>
      <c r="E496" s="1514"/>
    </row>
    <row r="497" spans="1:5" ht="18">
      <c r="A497" s="1508" t="s">
        <v>306</v>
      </c>
      <c r="B497" s="1531" t="s">
        <v>520</v>
      </c>
      <c r="C497" s="1513" t="s">
        <v>1621</v>
      </c>
      <c r="E497" s="1514"/>
    </row>
    <row r="498" spans="1:5" ht="18">
      <c r="A498" s="1508" t="s">
        <v>307</v>
      </c>
      <c r="B498" s="1532" t="s">
        <v>521</v>
      </c>
      <c r="C498" s="1513" t="s">
        <v>1621</v>
      </c>
      <c r="E498" s="1514"/>
    </row>
    <row r="499" spans="1:5" ht="18">
      <c r="A499" s="1508" t="s">
        <v>308</v>
      </c>
      <c r="B499" s="1531" t="s">
        <v>522</v>
      </c>
      <c r="C499" s="1513" t="s">
        <v>1621</v>
      </c>
      <c r="E499" s="1514"/>
    </row>
    <row r="500" spans="1:5" ht="18">
      <c r="A500" s="1508" t="s">
        <v>309</v>
      </c>
      <c r="B500" s="1531" t="s">
        <v>523</v>
      </c>
      <c r="C500" s="1513" t="s">
        <v>1621</v>
      </c>
      <c r="E500" s="1514"/>
    </row>
    <row r="501" spans="1:5" ht="18">
      <c r="A501" s="1508" t="s">
        <v>310</v>
      </c>
      <c r="B501" s="1531" t="s">
        <v>524</v>
      </c>
      <c r="C501" s="1513" t="s">
        <v>1621</v>
      </c>
      <c r="E501" s="1514"/>
    </row>
    <row r="502" spans="1:5" ht="18">
      <c r="A502" s="1508" t="s">
        <v>311</v>
      </c>
      <c r="B502" s="1531" t="s">
        <v>525</v>
      </c>
      <c r="C502" s="1513" t="s">
        <v>1621</v>
      </c>
      <c r="E502" s="1514"/>
    </row>
    <row r="503" spans="1:5" ht="18.75" thickBot="1">
      <c r="A503" s="1508" t="s">
        <v>312</v>
      </c>
      <c r="B503" s="1534" t="s">
        <v>526</v>
      </c>
      <c r="C503" s="1513" t="s">
        <v>1621</v>
      </c>
      <c r="E503" s="1514"/>
    </row>
    <row r="504" spans="1:5" ht="18">
      <c r="A504" s="1508" t="s">
        <v>313</v>
      </c>
      <c r="B504" s="1530" t="s">
        <v>527</v>
      </c>
      <c r="C504" s="1513" t="s">
        <v>1621</v>
      </c>
      <c r="E504" s="1514"/>
    </row>
    <row r="505" spans="1:5" ht="18">
      <c r="A505" s="1508" t="s">
        <v>314</v>
      </c>
      <c r="B505" s="1531" t="s">
        <v>528</v>
      </c>
      <c r="C505" s="1513" t="s">
        <v>1621</v>
      </c>
      <c r="E505" s="1514"/>
    </row>
    <row r="506" spans="1:5" ht="18">
      <c r="A506" s="1508" t="s">
        <v>315</v>
      </c>
      <c r="B506" s="1531" t="s">
        <v>529</v>
      </c>
      <c r="C506" s="1513" t="s">
        <v>1621</v>
      </c>
      <c r="E506" s="1514"/>
    </row>
    <row r="507" spans="1:5" ht="18">
      <c r="A507" s="1508" t="s">
        <v>316</v>
      </c>
      <c r="B507" s="1531" t="s">
        <v>530</v>
      </c>
      <c r="C507" s="1513" t="s">
        <v>1621</v>
      </c>
      <c r="E507" s="1514"/>
    </row>
    <row r="508" spans="1:5" ht="18">
      <c r="A508" s="1508" t="s">
        <v>317</v>
      </c>
      <c r="B508" s="1532" t="s">
        <v>531</v>
      </c>
      <c r="C508" s="1513" t="s">
        <v>1621</v>
      </c>
      <c r="E508" s="1514"/>
    </row>
    <row r="509" spans="1:5" ht="18">
      <c r="A509" s="1508" t="s">
        <v>318</v>
      </c>
      <c r="B509" s="1531" t="s">
        <v>532</v>
      </c>
      <c r="C509" s="1513" t="s">
        <v>1621</v>
      </c>
      <c r="E509" s="1514"/>
    </row>
    <row r="510" spans="1:5" ht="18.75" thickBot="1">
      <c r="A510" s="1508" t="s">
        <v>319</v>
      </c>
      <c r="B510" s="1534" t="s">
        <v>533</v>
      </c>
      <c r="C510" s="1513" t="s">
        <v>1621</v>
      </c>
      <c r="E510" s="1514"/>
    </row>
    <row r="511" spans="1:5" ht="18">
      <c r="A511" s="1508" t="s">
        <v>320</v>
      </c>
      <c r="B511" s="1530" t="s">
        <v>534</v>
      </c>
      <c r="C511" s="1513" t="s">
        <v>1621</v>
      </c>
      <c r="E511" s="1514"/>
    </row>
    <row r="512" spans="1:5" ht="18">
      <c r="A512" s="1508" t="s">
        <v>321</v>
      </c>
      <c r="B512" s="1531" t="s">
        <v>535</v>
      </c>
      <c r="C512" s="1513" t="s">
        <v>1621</v>
      </c>
      <c r="E512" s="1514"/>
    </row>
    <row r="513" spans="1:5" ht="18">
      <c r="A513" s="1508" t="s">
        <v>322</v>
      </c>
      <c r="B513" s="1531" t="s">
        <v>536</v>
      </c>
      <c r="C513" s="1513" t="s">
        <v>1621</v>
      </c>
      <c r="E513" s="1514"/>
    </row>
    <row r="514" spans="1:5" ht="18">
      <c r="A514" s="1508" t="s">
        <v>323</v>
      </c>
      <c r="B514" s="1531" t="s">
        <v>537</v>
      </c>
      <c r="C514" s="1513" t="s">
        <v>1621</v>
      </c>
      <c r="E514" s="1514"/>
    </row>
    <row r="515" spans="1:5" ht="18">
      <c r="A515" s="1508" t="s">
        <v>324</v>
      </c>
      <c r="B515" s="1532" t="s">
        <v>538</v>
      </c>
      <c r="C515" s="1513" t="s">
        <v>1621</v>
      </c>
      <c r="E515" s="1514"/>
    </row>
    <row r="516" spans="1:5" ht="18">
      <c r="A516" s="1508" t="s">
        <v>325</v>
      </c>
      <c r="B516" s="1531" t="s">
        <v>539</v>
      </c>
      <c r="C516" s="1513" t="s">
        <v>1621</v>
      </c>
      <c r="E516" s="1514"/>
    </row>
    <row r="517" spans="1:5" ht="18">
      <c r="A517" s="1508" t="s">
        <v>326</v>
      </c>
      <c r="B517" s="1531" t="s">
        <v>540</v>
      </c>
      <c r="C517" s="1513" t="s">
        <v>1621</v>
      </c>
      <c r="E517" s="1514"/>
    </row>
    <row r="518" spans="1:5" ht="18">
      <c r="A518" s="1508" t="s">
        <v>327</v>
      </c>
      <c r="B518" s="1531" t="s">
        <v>541</v>
      </c>
      <c r="C518" s="1513" t="s">
        <v>1621</v>
      </c>
      <c r="E518" s="1514"/>
    </row>
    <row r="519" spans="1:5" ht="18.75" thickBot="1">
      <c r="A519" s="1508" t="s">
        <v>1826</v>
      </c>
      <c r="B519" s="1534" t="s">
        <v>542</v>
      </c>
      <c r="C519" s="1513" t="s">
        <v>1621</v>
      </c>
      <c r="E519" s="1514"/>
    </row>
    <row r="520" spans="1:5" ht="18">
      <c r="A520" s="1508" t="s">
        <v>1827</v>
      </c>
      <c r="B520" s="1530" t="s">
        <v>543</v>
      </c>
      <c r="C520" s="1513" t="s">
        <v>1621</v>
      </c>
      <c r="E520" s="1514"/>
    </row>
    <row r="521" spans="1:5" ht="18">
      <c r="A521" s="1508" t="s">
        <v>1828</v>
      </c>
      <c r="B521" s="1531" t="s">
        <v>544</v>
      </c>
      <c r="C521" s="1513" t="s">
        <v>1621</v>
      </c>
      <c r="E521" s="1514"/>
    </row>
    <row r="522" spans="1:5" ht="18">
      <c r="A522" s="1508" t="s">
        <v>1829</v>
      </c>
      <c r="B522" s="1532" t="s">
        <v>545</v>
      </c>
      <c r="C522" s="1513" t="s">
        <v>1621</v>
      </c>
      <c r="E522" s="1514"/>
    </row>
    <row r="523" spans="1:5" ht="18">
      <c r="A523" s="1508" t="s">
        <v>1830</v>
      </c>
      <c r="B523" s="1531" t="s">
        <v>546</v>
      </c>
      <c r="C523" s="1513" t="s">
        <v>1621</v>
      </c>
      <c r="E523" s="1514"/>
    </row>
    <row r="524" spans="1:5" ht="18">
      <c r="A524" s="1508" t="s">
        <v>1831</v>
      </c>
      <c r="B524" s="1531" t="s">
        <v>547</v>
      </c>
      <c r="C524" s="1513" t="s">
        <v>1621</v>
      </c>
      <c r="E524" s="1514"/>
    </row>
    <row r="525" spans="1:5" ht="18">
      <c r="A525" s="1508" t="s">
        <v>1832</v>
      </c>
      <c r="B525" s="1531" t="s">
        <v>548</v>
      </c>
      <c r="C525" s="1513" t="s">
        <v>1621</v>
      </c>
      <c r="E525" s="1514"/>
    </row>
    <row r="526" spans="1:5" ht="18">
      <c r="A526" s="1508" t="s">
        <v>1833</v>
      </c>
      <c r="B526" s="1531" t="s">
        <v>549</v>
      </c>
      <c r="C526" s="1513" t="s">
        <v>1621</v>
      </c>
      <c r="E526" s="1514"/>
    </row>
    <row r="527" spans="1:5" ht="18.75" thickBot="1">
      <c r="A527" s="1508" t="s">
        <v>1834</v>
      </c>
      <c r="B527" s="1534" t="s">
        <v>550</v>
      </c>
      <c r="C527" s="1513" t="s">
        <v>1621</v>
      </c>
      <c r="E527" s="1514"/>
    </row>
    <row r="528" spans="1:5" ht="18">
      <c r="A528" s="1508" t="s">
        <v>1835</v>
      </c>
      <c r="B528" s="1530" t="s">
        <v>551</v>
      </c>
      <c r="C528" s="1513" t="s">
        <v>1621</v>
      </c>
      <c r="E528" s="1514"/>
    </row>
    <row r="529" spans="1:5" ht="18">
      <c r="A529" s="1508" t="s">
        <v>1836</v>
      </c>
      <c r="B529" s="1531" t="s">
        <v>552</v>
      </c>
      <c r="C529" s="1513" t="s">
        <v>1621</v>
      </c>
      <c r="E529" s="1514"/>
    </row>
    <row r="530" spans="1:5" ht="18">
      <c r="A530" s="1508" t="s">
        <v>1837</v>
      </c>
      <c r="B530" s="1531" t="s">
        <v>553</v>
      </c>
      <c r="C530" s="1513" t="s">
        <v>1621</v>
      </c>
      <c r="E530" s="1514"/>
    </row>
    <row r="531" spans="1:5" ht="18">
      <c r="A531" s="1508" t="s">
        <v>1838</v>
      </c>
      <c r="B531" s="1531" t="s">
        <v>554</v>
      </c>
      <c r="C531" s="1513" t="s">
        <v>1621</v>
      </c>
      <c r="E531" s="1514"/>
    </row>
    <row r="532" spans="1:5" ht="18">
      <c r="A532" s="1508" t="s">
        <v>1839</v>
      </c>
      <c r="B532" s="1531" t="s">
        <v>555</v>
      </c>
      <c r="C532" s="1513" t="s">
        <v>1621</v>
      </c>
      <c r="E532" s="1514"/>
    </row>
    <row r="533" spans="1:5" ht="18">
      <c r="A533" s="1508" t="s">
        <v>1840</v>
      </c>
      <c r="B533" s="1531" t="s">
        <v>556</v>
      </c>
      <c r="C533" s="1513" t="s">
        <v>1621</v>
      </c>
      <c r="E533" s="1514"/>
    </row>
    <row r="534" spans="1:5" ht="18">
      <c r="A534" s="1508" t="s">
        <v>1841</v>
      </c>
      <c r="B534" s="1531" t="s">
        <v>557</v>
      </c>
      <c r="C534" s="1513" t="s">
        <v>1621</v>
      </c>
      <c r="E534" s="1514"/>
    </row>
    <row r="535" spans="1:5" ht="18">
      <c r="A535" s="1508" t="s">
        <v>1842</v>
      </c>
      <c r="B535" s="1531" t="s">
        <v>558</v>
      </c>
      <c r="C535" s="1513" t="s">
        <v>1621</v>
      </c>
      <c r="E535" s="1514"/>
    </row>
    <row r="536" spans="1:5" ht="18">
      <c r="A536" s="1508" t="s">
        <v>1843</v>
      </c>
      <c r="B536" s="1532" t="s">
        <v>559</v>
      </c>
      <c r="C536" s="1513" t="s">
        <v>1621</v>
      </c>
      <c r="E536" s="1514"/>
    </row>
    <row r="537" spans="1:5" ht="18">
      <c r="A537" s="1508" t="s">
        <v>1844</v>
      </c>
      <c r="B537" s="1531" t="s">
        <v>560</v>
      </c>
      <c r="C537" s="1513" t="s">
        <v>1621</v>
      </c>
      <c r="E537" s="1514"/>
    </row>
    <row r="538" spans="1:5" ht="18.75" thickBot="1">
      <c r="A538" s="1508" t="s">
        <v>1845</v>
      </c>
      <c r="B538" s="1534" t="s">
        <v>561</v>
      </c>
      <c r="C538" s="1513" t="s">
        <v>1621</v>
      </c>
      <c r="E538" s="1514"/>
    </row>
    <row r="539" spans="1:5" ht="18">
      <c r="A539" s="1508" t="s">
        <v>1846</v>
      </c>
      <c r="B539" s="1530" t="s">
        <v>562</v>
      </c>
      <c r="C539" s="1513" t="s">
        <v>1621</v>
      </c>
      <c r="E539" s="1514"/>
    </row>
    <row r="540" spans="1:5" ht="18">
      <c r="A540" s="1508" t="s">
        <v>1847</v>
      </c>
      <c r="B540" s="1531" t="s">
        <v>563</v>
      </c>
      <c r="C540" s="1513" t="s">
        <v>1621</v>
      </c>
      <c r="E540" s="1514"/>
    </row>
    <row r="541" spans="1:5" ht="18">
      <c r="A541" s="1508" t="s">
        <v>1848</v>
      </c>
      <c r="B541" s="1531" t="s">
        <v>564</v>
      </c>
      <c r="C541" s="1513" t="s">
        <v>1621</v>
      </c>
      <c r="E541" s="1514"/>
    </row>
    <row r="542" spans="1:5" ht="18">
      <c r="A542" s="1508" t="s">
        <v>1849</v>
      </c>
      <c r="B542" s="1531" t="s">
        <v>565</v>
      </c>
      <c r="C542" s="1513" t="s">
        <v>1621</v>
      </c>
      <c r="E542" s="1514"/>
    </row>
    <row r="543" spans="1:5" ht="18">
      <c r="A543" s="1508" t="s">
        <v>1850</v>
      </c>
      <c r="B543" s="1531" t="s">
        <v>566</v>
      </c>
      <c r="C543" s="1513" t="s">
        <v>1621</v>
      </c>
      <c r="E543" s="1514"/>
    </row>
    <row r="544" spans="1:5" ht="18">
      <c r="A544" s="1508" t="s">
        <v>1851</v>
      </c>
      <c r="B544" s="1532" t="s">
        <v>567</v>
      </c>
      <c r="C544" s="1513" t="s">
        <v>1621</v>
      </c>
      <c r="E544" s="1514"/>
    </row>
    <row r="545" spans="1:5" ht="18">
      <c r="A545" s="1508" t="s">
        <v>1852</v>
      </c>
      <c r="B545" s="1531" t="s">
        <v>568</v>
      </c>
      <c r="C545" s="1513" t="s">
        <v>1621</v>
      </c>
      <c r="E545" s="1514"/>
    </row>
    <row r="546" spans="1:5" ht="18">
      <c r="A546" s="1508" t="s">
        <v>1853</v>
      </c>
      <c r="B546" s="1531" t="s">
        <v>569</v>
      </c>
      <c r="C546" s="1513" t="s">
        <v>1621</v>
      </c>
      <c r="E546" s="1514"/>
    </row>
    <row r="547" spans="1:5" ht="18">
      <c r="A547" s="1508" t="s">
        <v>1854</v>
      </c>
      <c r="B547" s="1531" t="s">
        <v>570</v>
      </c>
      <c r="C547" s="1513" t="s">
        <v>1621</v>
      </c>
      <c r="E547" s="1514"/>
    </row>
    <row r="548" spans="1:5" ht="18">
      <c r="A548" s="1508" t="s">
        <v>1855</v>
      </c>
      <c r="B548" s="1531" t="s">
        <v>571</v>
      </c>
      <c r="C548" s="1513" t="s">
        <v>1621</v>
      </c>
      <c r="E548" s="1514"/>
    </row>
    <row r="549" spans="1:5" ht="18">
      <c r="A549" s="1508" t="s">
        <v>1856</v>
      </c>
      <c r="B549" s="1536" t="s">
        <v>572</v>
      </c>
      <c r="C549" s="1513" t="s">
        <v>1621</v>
      </c>
      <c r="E549" s="1514"/>
    </row>
    <row r="550" spans="1:5" ht="18.75" thickBot="1">
      <c r="A550" s="1508" t="s">
        <v>1857</v>
      </c>
      <c r="B550" s="1534" t="s">
        <v>573</v>
      </c>
      <c r="C550" s="1513" t="s">
        <v>1621</v>
      </c>
      <c r="E550" s="1514"/>
    </row>
    <row r="551" spans="1:5" ht="18">
      <c r="A551" s="1508" t="s">
        <v>1858</v>
      </c>
      <c r="B551" s="1530" t="s">
        <v>574</v>
      </c>
      <c r="C551" s="1513" t="s">
        <v>1621</v>
      </c>
      <c r="E551" s="1514"/>
    </row>
    <row r="552" spans="1:5" ht="18">
      <c r="A552" s="1508" t="s">
        <v>1859</v>
      </c>
      <c r="B552" s="1531" t="s">
        <v>575</v>
      </c>
      <c r="C552" s="1513" t="s">
        <v>1621</v>
      </c>
      <c r="E552" s="1514"/>
    </row>
    <row r="553" spans="1:5" ht="18">
      <c r="A553" s="1508" t="s">
        <v>1860</v>
      </c>
      <c r="B553" s="1531" t="s">
        <v>576</v>
      </c>
      <c r="C553" s="1513" t="s">
        <v>1621</v>
      </c>
      <c r="E553" s="1514"/>
    </row>
    <row r="554" spans="1:5" ht="18">
      <c r="A554" s="1508" t="s">
        <v>1861</v>
      </c>
      <c r="B554" s="1532" t="s">
        <v>577</v>
      </c>
      <c r="C554" s="1513" t="s">
        <v>1621</v>
      </c>
      <c r="E554" s="1514"/>
    </row>
    <row r="555" spans="1:5" ht="18">
      <c r="A555" s="1508" t="s">
        <v>1862</v>
      </c>
      <c r="B555" s="1531" t="s">
        <v>578</v>
      </c>
      <c r="C555" s="1513" t="s">
        <v>1621</v>
      </c>
      <c r="E555" s="1514"/>
    </row>
    <row r="556" spans="1:5" ht="18.75" thickBot="1">
      <c r="A556" s="1508" t="s">
        <v>1863</v>
      </c>
      <c r="B556" s="1534" t="s">
        <v>579</v>
      </c>
      <c r="C556" s="1513" t="s">
        <v>1621</v>
      </c>
      <c r="E556" s="1514"/>
    </row>
    <row r="557" spans="1:5" ht="18">
      <c r="A557" s="1508" t="s">
        <v>1864</v>
      </c>
      <c r="B557" s="1537" t="s">
        <v>580</v>
      </c>
      <c r="C557" s="1513" t="s">
        <v>1621</v>
      </c>
      <c r="E557" s="1514"/>
    </row>
    <row r="558" spans="1:5" ht="18">
      <c r="A558" s="1508" t="s">
        <v>1865</v>
      </c>
      <c r="B558" s="1531" t="s">
        <v>581</v>
      </c>
      <c r="C558" s="1513" t="s">
        <v>1621</v>
      </c>
      <c r="E558" s="1514"/>
    </row>
    <row r="559" spans="1:5" ht="18">
      <c r="A559" s="1508" t="s">
        <v>1866</v>
      </c>
      <c r="B559" s="1531" t="s">
        <v>582</v>
      </c>
      <c r="C559" s="1513" t="s">
        <v>1621</v>
      </c>
      <c r="E559" s="1514"/>
    </row>
    <row r="560" spans="1:5" ht="18">
      <c r="A560" s="1508" t="s">
        <v>1867</v>
      </c>
      <c r="B560" s="1531" t="s">
        <v>583</v>
      </c>
      <c r="C560" s="1513" t="s">
        <v>1621</v>
      </c>
      <c r="E560" s="1514"/>
    </row>
    <row r="561" spans="1:5" ht="18">
      <c r="A561" s="1508" t="s">
        <v>1868</v>
      </c>
      <c r="B561" s="1531" t="s">
        <v>584</v>
      </c>
      <c r="C561" s="1513" t="s">
        <v>1621</v>
      </c>
      <c r="E561" s="1514"/>
    </row>
    <row r="562" spans="1:5" ht="18">
      <c r="A562" s="1508" t="s">
        <v>1869</v>
      </c>
      <c r="B562" s="1531" t="s">
        <v>585</v>
      </c>
      <c r="C562" s="1513" t="s">
        <v>1621</v>
      </c>
      <c r="E562" s="1514"/>
    </row>
    <row r="563" spans="1:5" ht="18">
      <c r="A563" s="1508" t="s">
        <v>1870</v>
      </c>
      <c r="B563" s="1531" t="s">
        <v>586</v>
      </c>
      <c r="C563" s="1513" t="s">
        <v>1621</v>
      </c>
      <c r="E563" s="1514"/>
    </row>
    <row r="564" spans="1:5" ht="18">
      <c r="A564" s="1508" t="s">
        <v>1871</v>
      </c>
      <c r="B564" s="1532" t="s">
        <v>587</v>
      </c>
      <c r="C564" s="1513" t="s">
        <v>1621</v>
      </c>
      <c r="E564" s="1514"/>
    </row>
    <row r="565" spans="1:5" ht="18">
      <c r="A565" s="1508" t="s">
        <v>1872</v>
      </c>
      <c r="B565" s="1531" t="s">
        <v>588</v>
      </c>
      <c r="C565" s="1513" t="s">
        <v>1621</v>
      </c>
      <c r="E565" s="1514"/>
    </row>
    <row r="566" spans="1:5" ht="18">
      <c r="A566" s="1508" t="s">
        <v>1873</v>
      </c>
      <c r="B566" s="1531" t="s">
        <v>589</v>
      </c>
      <c r="C566" s="1513" t="s">
        <v>1621</v>
      </c>
      <c r="E566" s="1514"/>
    </row>
    <row r="567" spans="1:5" ht="18.75" thickBot="1">
      <c r="A567" s="1508" t="s">
        <v>1874</v>
      </c>
      <c r="B567" s="1534" t="s">
        <v>590</v>
      </c>
      <c r="C567" s="1513" t="s">
        <v>1621</v>
      </c>
      <c r="E567" s="1514"/>
    </row>
    <row r="568" spans="1:5" ht="18">
      <c r="A568" s="1508" t="s">
        <v>1875</v>
      </c>
      <c r="B568" s="1537" t="s">
        <v>591</v>
      </c>
      <c r="C568" s="1513" t="s">
        <v>1621</v>
      </c>
      <c r="E568" s="1514"/>
    </row>
    <row r="569" spans="1:5" ht="18">
      <c r="A569" s="1508" t="s">
        <v>1876</v>
      </c>
      <c r="B569" s="1531" t="s">
        <v>592</v>
      </c>
      <c r="C569" s="1513" t="s">
        <v>1621</v>
      </c>
      <c r="E569" s="1514"/>
    </row>
    <row r="570" spans="1:5" ht="18">
      <c r="A570" s="1508" t="s">
        <v>1877</v>
      </c>
      <c r="B570" s="1531" t="s">
        <v>593</v>
      </c>
      <c r="C570" s="1513" t="s">
        <v>1621</v>
      </c>
      <c r="E570" s="1514"/>
    </row>
    <row r="571" spans="1:5" ht="18">
      <c r="A571" s="1508" t="s">
        <v>1878</v>
      </c>
      <c r="B571" s="1531" t="s">
        <v>594</v>
      </c>
      <c r="C571" s="1513" t="s">
        <v>1621</v>
      </c>
      <c r="E571" s="1514"/>
    </row>
    <row r="572" spans="1:5" ht="18">
      <c r="A572" s="1508" t="s">
        <v>1879</v>
      </c>
      <c r="B572" s="1531" t="s">
        <v>595</v>
      </c>
      <c r="C572" s="1513" t="s">
        <v>1621</v>
      </c>
      <c r="E572" s="1514"/>
    </row>
    <row r="573" spans="1:5" ht="18">
      <c r="A573" s="1508" t="s">
        <v>1880</v>
      </c>
      <c r="B573" s="1531" t="s">
        <v>596</v>
      </c>
      <c r="C573" s="1513" t="s">
        <v>1621</v>
      </c>
      <c r="E573" s="1514"/>
    </row>
    <row r="574" spans="1:5" ht="18">
      <c r="A574" s="1508" t="s">
        <v>1881</v>
      </c>
      <c r="B574" s="1531" t="s">
        <v>597</v>
      </c>
      <c r="C574" s="1513" t="s">
        <v>1621</v>
      </c>
      <c r="E574" s="1514"/>
    </row>
    <row r="575" spans="1:5" ht="18">
      <c r="A575" s="1508" t="s">
        <v>1882</v>
      </c>
      <c r="B575" s="1531" t="s">
        <v>598</v>
      </c>
      <c r="C575" s="1513" t="s">
        <v>1621</v>
      </c>
      <c r="E575" s="1514"/>
    </row>
    <row r="576" spans="1:5" ht="18">
      <c r="A576" s="1508" t="s">
        <v>1883</v>
      </c>
      <c r="B576" s="1532" t="s">
        <v>599</v>
      </c>
      <c r="C576" s="1513" t="s">
        <v>1621</v>
      </c>
      <c r="E576" s="1514"/>
    </row>
    <row r="577" spans="1:5" ht="18">
      <c r="A577" s="1508" t="s">
        <v>1884</v>
      </c>
      <c r="B577" s="1531" t="s">
        <v>600</v>
      </c>
      <c r="C577" s="1513" t="s">
        <v>1621</v>
      </c>
      <c r="E577" s="1514"/>
    </row>
    <row r="578" spans="1:5" ht="18">
      <c r="A578" s="1508" t="s">
        <v>1885</v>
      </c>
      <c r="B578" s="1531" t="s">
        <v>601</v>
      </c>
      <c r="C578" s="1513" t="s">
        <v>1621</v>
      </c>
      <c r="E578" s="1514"/>
    </row>
    <row r="579" spans="1:5" ht="18">
      <c r="A579" s="1508" t="s">
        <v>1886</v>
      </c>
      <c r="B579" s="1531" t="s">
        <v>602</v>
      </c>
      <c r="C579" s="1513" t="s">
        <v>1621</v>
      </c>
      <c r="E579" s="1514"/>
    </row>
    <row r="580" spans="1:5" ht="18">
      <c r="A580" s="1508" t="s">
        <v>1887</v>
      </c>
      <c r="B580" s="1531" t="s">
        <v>603</v>
      </c>
      <c r="C580" s="1513" t="s">
        <v>1621</v>
      </c>
      <c r="E580" s="1514"/>
    </row>
    <row r="581" spans="1:5" ht="18">
      <c r="A581" s="1508" t="s">
        <v>1888</v>
      </c>
      <c r="B581" s="1531" t="s">
        <v>604</v>
      </c>
      <c r="C581" s="1513" t="s">
        <v>1621</v>
      </c>
      <c r="E581" s="1514"/>
    </row>
    <row r="582" spans="1:5" ht="18">
      <c r="A582" s="1508" t="s">
        <v>1889</v>
      </c>
      <c r="B582" s="1531" t="s">
        <v>605</v>
      </c>
      <c r="C582" s="1513" t="s">
        <v>1621</v>
      </c>
      <c r="E582" s="1514"/>
    </row>
    <row r="583" spans="1:5" ht="18">
      <c r="A583" s="1508" t="s">
        <v>1890</v>
      </c>
      <c r="B583" s="1531" t="s">
        <v>606</v>
      </c>
      <c r="C583" s="1513" t="s">
        <v>1621</v>
      </c>
      <c r="E583" s="1514"/>
    </row>
    <row r="584" spans="1:5" ht="18">
      <c r="A584" s="1508" t="s">
        <v>1891</v>
      </c>
      <c r="B584" s="1531" t="s">
        <v>607</v>
      </c>
      <c r="C584" s="1513" t="s">
        <v>1621</v>
      </c>
      <c r="E584" s="1514"/>
    </row>
    <row r="585" spans="1:5" ht="18.75" thickBot="1">
      <c r="A585" s="1508" t="s">
        <v>1892</v>
      </c>
      <c r="B585" s="1538" t="s">
        <v>608</v>
      </c>
      <c r="C585" s="1513" t="s">
        <v>1621</v>
      </c>
      <c r="E585" s="1514"/>
    </row>
    <row r="586" spans="1:5" ht="18.75">
      <c r="A586" s="1508" t="s">
        <v>1893</v>
      </c>
      <c r="B586" s="1530" t="s">
        <v>609</v>
      </c>
      <c r="C586" s="1513" t="s">
        <v>1621</v>
      </c>
      <c r="E586" s="1514"/>
    </row>
    <row r="587" spans="1:5" ht="18.75">
      <c r="A587" s="1508" t="s">
        <v>1894</v>
      </c>
      <c r="B587" s="1531" t="s">
        <v>610</v>
      </c>
      <c r="C587" s="1513" t="s">
        <v>1621</v>
      </c>
      <c r="E587" s="1514"/>
    </row>
    <row r="588" spans="1:5" ht="18.75">
      <c r="A588" s="1508" t="s">
        <v>1895</v>
      </c>
      <c r="B588" s="1531" t="s">
        <v>611</v>
      </c>
      <c r="C588" s="1513" t="s">
        <v>1621</v>
      </c>
      <c r="E588" s="1514"/>
    </row>
    <row r="589" spans="1:5" ht="18.75">
      <c r="A589" s="1508" t="s">
        <v>1896</v>
      </c>
      <c r="B589" s="1531" t="s">
        <v>612</v>
      </c>
      <c r="C589" s="1513" t="s">
        <v>1621</v>
      </c>
      <c r="E589" s="1514"/>
    </row>
    <row r="590" spans="1:5" ht="19.5">
      <c r="A590" s="1508" t="s">
        <v>1897</v>
      </c>
      <c r="B590" s="1532" t="s">
        <v>613</v>
      </c>
      <c r="C590" s="1513" t="s">
        <v>1621</v>
      </c>
      <c r="E590" s="1514"/>
    </row>
    <row r="591" spans="1:5" ht="18.75">
      <c r="A591" s="1508" t="s">
        <v>1898</v>
      </c>
      <c r="B591" s="1531" t="s">
        <v>614</v>
      </c>
      <c r="C591" s="1513" t="s">
        <v>1621</v>
      </c>
      <c r="E591" s="1514"/>
    </row>
    <row r="592" spans="1:5" ht="19.5" thickBot="1">
      <c r="A592" s="1508" t="s">
        <v>1899</v>
      </c>
      <c r="B592" s="1534" t="s">
        <v>615</v>
      </c>
      <c r="C592" s="1513" t="s">
        <v>1621</v>
      </c>
      <c r="E592" s="1514"/>
    </row>
    <row r="593" spans="1:5" ht="18.75">
      <c r="A593" s="1508" t="s">
        <v>1900</v>
      </c>
      <c r="B593" s="1530" t="s">
        <v>616</v>
      </c>
      <c r="C593" s="1513" t="s">
        <v>1621</v>
      </c>
      <c r="E593" s="1514"/>
    </row>
    <row r="594" spans="1:5" ht="18.75">
      <c r="A594" s="1508" t="s">
        <v>1901</v>
      </c>
      <c r="B594" s="1531" t="s">
        <v>475</v>
      </c>
      <c r="C594" s="1513" t="s">
        <v>1621</v>
      </c>
      <c r="E594" s="1514"/>
    </row>
    <row r="595" spans="1:5" ht="18.75">
      <c r="A595" s="1508" t="s">
        <v>1902</v>
      </c>
      <c r="B595" s="1531" t="s">
        <v>617</v>
      </c>
      <c r="C595" s="1513" t="s">
        <v>1621</v>
      </c>
      <c r="E595" s="1514"/>
    </row>
    <row r="596" spans="1:5" ht="18.75">
      <c r="A596" s="1508" t="s">
        <v>1903</v>
      </c>
      <c r="B596" s="1531" t="s">
        <v>618</v>
      </c>
      <c r="C596" s="1513" t="s">
        <v>1621</v>
      </c>
      <c r="E596" s="1514"/>
    </row>
    <row r="597" spans="1:5" ht="18.75">
      <c r="A597" s="1508" t="s">
        <v>1904</v>
      </c>
      <c r="B597" s="1531" t="s">
        <v>619</v>
      </c>
      <c r="C597" s="1513" t="s">
        <v>1621</v>
      </c>
      <c r="E597" s="1514"/>
    </row>
    <row r="598" spans="1:5" ht="19.5">
      <c r="A598" s="1508" t="s">
        <v>1905</v>
      </c>
      <c r="B598" s="1532" t="s">
        <v>620</v>
      </c>
      <c r="C598" s="1513" t="s">
        <v>1621</v>
      </c>
      <c r="E598" s="1514"/>
    </row>
    <row r="599" spans="1:5" ht="18.75">
      <c r="A599" s="1508" t="s">
        <v>1906</v>
      </c>
      <c r="B599" s="1531" t="s">
        <v>621</v>
      </c>
      <c r="C599" s="1513" t="s">
        <v>1621</v>
      </c>
      <c r="E599" s="1514"/>
    </row>
    <row r="600" spans="1:5" ht="19.5" thickBot="1">
      <c r="A600" s="1508" t="s">
        <v>1907</v>
      </c>
      <c r="B600" s="1534" t="s">
        <v>622</v>
      </c>
      <c r="C600" s="1513" t="s">
        <v>1621</v>
      </c>
      <c r="E600" s="1514"/>
    </row>
    <row r="601" spans="1:5" ht="18.75">
      <c r="A601" s="1508" t="s">
        <v>1908</v>
      </c>
      <c r="B601" s="1530" t="s">
        <v>623</v>
      </c>
      <c r="C601" s="1513" t="s">
        <v>1621</v>
      </c>
      <c r="E601" s="1514"/>
    </row>
    <row r="602" spans="1:5" ht="18.75">
      <c r="A602" s="1508" t="s">
        <v>1909</v>
      </c>
      <c r="B602" s="1531" t="s">
        <v>624</v>
      </c>
      <c r="C602" s="1513" t="s">
        <v>1621</v>
      </c>
      <c r="E602" s="1514"/>
    </row>
    <row r="603" spans="1:5" ht="18.75">
      <c r="A603" s="1508" t="s">
        <v>1910</v>
      </c>
      <c r="B603" s="1531" t="s">
        <v>625</v>
      </c>
      <c r="C603" s="1513" t="s">
        <v>1621</v>
      </c>
      <c r="E603" s="1514"/>
    </row>
    <row r="604" spans="1:5" ht="18.75">
      <c r="A604" s="1508" t="s">
        <v>1911</v>
      </c>
      <c r="B604" s="1531" t="s">
        <v>626</v>
      </c>
      <c r="C604" s="1513" t="s">
        <v>1621</v>
      </c>
      <c r="E604" s="1514"/>
    </row>
    <row r="605" spans="1:5" ht="19.5">
      <c r="A605" s="1508" t="s">
        <v>1912</v>
      </c>
      <c r="B605" s="1532" t="s">
        <v>627</v>
      </c>
      <c r="C605" s="1513" t="s">
        <v>1621</v>
      </c>
      <c r="E605" s="1514"/>
    </row>
    <row r="606" spans="1:5" ht="18.75">
      <c r="A606" s="1508" t="s">
        <v>1913</v>
      </c>
      <c r="B606" s="1531" t="s">
        <v>628</v>
      </c>
      <c r="C606" s="1513" t="s">
        <v>1621</v>
      </c>
      <c r="E606" s="1514"/>
    </row>
    <row r="607" spans="1:5" ht="19.5" thickBot="1">
      <c r="A607" s="1508" t="s">
        <v>1914</v>
      </c>
      <c r="B607" s="1534" t="s">
        <v>629</v>
      </c>
      <c r="C607" s="1513" t="s">
        <v>1621</v>
      </c>
      <c r="E607" s="1514"/>
    </row>
    <row r="608" spans="1:5" ht="18.75">
      <c r="A608" s="1508" t="s">
        <v>1915</v>
      </c>
      <c r="B608" s="1530" t="s">
        <v>630</v>
      </c>
      <c r="C608" s="1513" t="s">
        <v>1621</v>
      </c>
      <c r="E608" s="1514"/>
    </row>
    <row r="609" spans="1:5" ht="18.75">
      <c r="A609" s="1508" t="s">
        <v>1916</v>
      </c>
      <c r="B609" s="1531" t="s">
        <v>631</v>
      </c>
      <c r="C609" s="1513" t="s">
        <v>1621</v>
      </c>
      <c r="E609" s="1514"/>
    </row>
    <row r="610" spans="1:5" ht="19.5">
      <c r="A610" s="1508" t="s">
        <v>1917</v>
      </c>
      <c r="B610" s="1532" t="s">
        <v>632</v>
      </c>
      <c r="C610" s="1513" t="s">
        <v>1621</v>
      </c>
      <c r="E610" s="1514"/>
    </row>
    <row r="611" spans="1:5" ht="19.5" thickBot="1">
      <c r="A611" s="1508" t="s">
        <v>1918</v>
      </c>
      <c r="B611" s="1534" t="s">
        <v>633</v>
      </c>
      <c r="C611" s="1513" t="s">
        <v>1621</v>
      </c>
      <c r="E611" s="1514"/>
    </row>
    <row r="612" spans="1:5" ht="18.75">
      <c r="A612" s="1508" t="s">
        <v>1919</v>
      </c>
      <c r="B612" s="1530" t="s">
        <v>634</v>
      </c>
      <c r="C612" s="1513" t="s">
        <v>1621</v>
      </c>
      <c r="E612" s="1514"/>
    </row>
    <row r="613" spans="1:5" ht="18.75">
      <c r="A613" s="1508" t="s">
        <v>1920</v>
      </c>
      <c r="B613" s="1531" t="s">
        <v>635</v>
      </c>
      <c r="C613" s="1513" t="s">
        <v>1621</v>
      </c>
      <c r="E613" s="1514"/>
    </row>
    <row r="614" spans="1:5" ht="18.75">
      <c r="A614" s="1508" t="s">
        <v>1921</v>
      </c>
      <c r="B614" s="1531" t="s">
        <v>636</v>
      </c>
      <c r="C614" s="1513" t="s">
        <v>1621</v>
      </c>
      <c r="E614" s="1514"/>
    </row>
    <row r="615" spans="1:5" ht="18.75">
      <c r="A615" s="1508" t="s">
        <v>1922</v>
      </c>
      <c r="B615" s="1531" t="s">
        <v>637</v>
      </c>
      <c r="C615" s="1513" t="s">
        <v>1621</v>
      </c>
      <c r="E615" s="1514"/>
    </row>
    <row r="616" spans="1:5" ht="18.75">
      <c r="A616" s="1508" t="s">
        <v>1923</v>
      </c>
      <c r="B616" s="1531" t="s">
        <v>638</v>
      </c>
      <c r="C616" s="1513" t="s">
        <v>1621</v>
      </c>
      <c r="E616" s="1514"/>
    </row>
    <row r="617" spans="1:5" ht="18.75">
      <c r="A617" s="1508" t="s">
        <v>1924</v>
      </c>
      <c r="B617" s="1531" t="s">
        <v>639</v>
      </c>
      <c r="C617" s="1513" t="s">
        <v>1621</v>
      </c>
      <c r="E617" s="1514"/>
    </row>
    <row r="618" spans="1:5" ht="18.75">
      <c r="A618" s="1508" t="s">
        <v>1925</v>
      </c>
      <c r="B618" s="1531" t="s">
        <v>640</v>
      </c>
      <c r="C618" s="1513" t="s">
        <v>1621</v>
      </c>
      <c r="E618" s="1514"/>
    </row>
    <row r="619" spans="1:5" ht="18.75">
      <c r="A619" s="1508" t="s">
        <v>1926</v>
      </c>
      <c r="B619" s="1531" t="s">
        <v>641</v>
      </c>
      <c r="C619" s="1513" t="s">
        <v>1621</v>
      </c>
      <c r="E619" s="1514"/>
    </row>
    <row r="620" spans="1:5" ht="19.5">
      <c r="A620" s="1508" t="s">
        <v>1927</v>
      </c>
      <c r="B620" s="1532" t="s">
        <v>642</v>
      </c>
      <c r="C620" s="1513" t="s">
        <v>1621</v>
      </c>
      <c r="E620" s="1514"/>
    </row>
    <row r="621" spans="1:5" ht="19.5" thickBot="1">
      <c r="A621" s="1508" t="s">
        <v>1928</v>
      </c>
      <c r="B621" s="1534" t="s">
        <v>643</v>
      </c>
      <c r="C621" s="1513" t="s">
        <v>1621</v>
      </c>
      <c r="E621" s="1514"/>
    </row>
    <row r="622" spans="1:5" ht="18.75">
      <c r="A622" s="1508" t="s">
        <v>1929</v>
      </c>
      <c r="B622" s="1530" t="s">
        <v>1759</v>
      </c>
      <c r="C622" s="1513" t="s">
        <v>1621</v>
      </c>
      <c r="E622" s="1514"/>
    </row>
    <row r="623" spans="1:5" ht="18.75">
      <c r="A623" s="1508" t="s">
        <v>1930</v>
      </c>
      <c r="B623" s="1531" t="s">
        <v>1760</v>
      </c>
      <c r="C623" s="1513" t="s">
        <v>1621</v>
      </c>
      <c r="E623" s="1514"/>
    </row>
    <row r="624" spans="1:5" ht="18.75">
      <c r="A624" s="1508" t="s">
        <v>1931</v>
      </c>
      <c r="B624" s="1531" t="s">
        <v>1761</v>
      </c>
      <c r="C624" s="1513" t="s">
        <v>1621</v>
      </c>
      <c r="E624" s="1514"/>
    </row>
    <row r="625" spans="1:5" ht="18.75">
      <c r="A625" s="1508" t="s">
        <v>1932</v>
      </c>
      <c r="B625" s="1531" t="s">
        <v>1762</v>
      </c>
      <c r="C625" s="1513" t="s">
        <v>1621</v>
      </c>
      <c r="E625" s="1514"/>
    </row>
    <row r="626" spans="1:5" ht="18.75">
      <c r="A626" s="1508" t="s">
        <v>1933</v>
      </c>
      <c r="B626" s="1531" t="s">
        <v>1763</v>
      </c>
      <c r="C626" s="1513" t="s">
        <v>1621</v>
      </c>
      <c r="E626" s="1514"/>
    </row>
    <row r="627" spans="1:5" ht="18.75">
      <c r="A627" s="1508" t="s">
        <v>1934</v>
      </c>
      <c r="B627" s="1531" t="s">
        <v>1764</v>
      </c>
      <c r="C627" s="1513" t="s">
        <v>1621</v>
      </c>
      <c r="E627" s="1514"/>
    </row>
    <row r="628" spans="1:5" ht="18.75">
      <c r="A628" s="1508" t="s">
        <v>1935</v>
      </c>
      <c r="B628" s="1531" t="s">
        <v>1765</v>
      </c>
      <c r="C628" s="1513" t="s">
        <v>1621</v>
      </c>
      <c r="E628" s="1514"/>
    </row>
    <row r="629" spans="1:5" ht="18.75">
      <c r="A629" s="1508" t="s">
        <v>1936</v>
      </c>
      <c r="B629" s="1531" t="s">
        <v>1766</v>
      </c>
      <c r="C629" s="1513" t="s">
        <v>1621</v>
      </c>
      <c r="E629" s="1514"/>
    </row>
    <row r="630" spans="1:5" ht="18.75">
      <c r="A630" s="1508" t="s">
        <v>1937</v>
      </c>
      <c r="B630" s="1531" t="s">
        <v>874</v>
      </c>
      <c r="C630" s="1513" t="s">
        <v>1621</v>
      </c>
      <c r="E630" s="1514"/>
    </row>
    <row r="631" spans="1:5" ht="18.75">
      <c r="A631" s="1508" t="s">
        <v>1938</v>
      </c>
      <c r="B631" s="1531" t="s">
        <v>875</v>
      </c>
      <c r="C631" s="1513" t="s">
        <v>1621</v>
      </c>
      <c r="E631" s="1514"/>
    </row>
    <row r="632" spans="1:5" ht="18.75">
      <c r="A632" s="1508" t="s">
        <v>1939</v>
      </c>
      <c r="B632" s="1531" t="s">
        <v>876</v>
      </c>
      <c r="C632" s="1513" t="s">
        <v>1621</v>
      </c>
      <c r="E632" s="1514"/>
    </row>
    <row r="633" spans="1:5" ht="18.75">
      <c r="A633" s="1508" t="s">
        <v>1940</v>
      </c>
      <c r="B633" s="1531" t="s">
        <v>877</v>
      </c>
      <c r="C633" s="1513" t="s">
        <v>1621</v>
      </c>
      <c r="E633" s="1514"/>
    </row>
    <row r="634" spans="1:5" ht="18.75">
      <c r="A634" s="1508" t="s">
        <v>1941</v>
      </c>
      <c r="B634" s="1531" t="s">
        <v>878</v>
      </c>
      <c r="C634" s="1513" t="s">
        <v>1621</v>
      </c>
      <c r="E634" s="1514"/>
    </row>
    <row r="635" spans="1:5" ht="18.75">
      <c r="A635" s="1508" t="s">
        <v>1942</v>
      </c>
      <c r="B635" s="1531" t="s">
        <v>879</v>
      </c>
      <c r="C635" s="1513" t="s">
        <v>1621</v>
      </c>
      <c r="E635" s="1514"/>
    </row>
    <row r="636" spans="1:5" ht="18.75">
      <c r="A636" s="1508" t="s">
        <v>1943</v>
      </c>
      <c r="B636" s="1531" t="s">
        <v>880</v>
      </c>
      <c r="C636" s="1513" t="s">
        <v>1621</v>
      </c>
      <c r="E636" s="1514"/>
    </row>
    <row r="637" spans="1:5" ht="18.75">
      <c r="A637" s="1508" t="s">
        <v>1944</v>
      </c>
      <c r="B637" s="1531" t="s">
        <v>881</v>
      </c>
      <c r="C637" s="1513" t="s">
        <v>1621</v>
      </c>
      <c r="E637" s="1514"/>
    </row>
    <row r="638" spans="1:5" ht="18.75">
      <c r="A638" s="1508" t="s">
        <v>1945</v>
      </c>
      <c r="B638" s="1531" t="s">
        <v>882</v>
      </c>
      <c r="C638" s="1513" t="s">
        <v>1621</v>
      </c>
      <c r="E638" s="1514"/>
    </row>
    <row r="639" spans="1:5" ht="18.75">
      <c r="A639" s="1508" t="s">
        <v>1946</v>
      </c>
      <c r="B639" s="1531" t="s">
        <v>883</v>
      </c>
      <c r="C639" s="1513" t="s">
        <v>1621</v>
      </c>
      <c r="E639" s="1514"/>
    </row>
    <row r="640" spans="1:5" ht="18.75">
      <c r="A640" s="1508" t="s">
        <v>1947</v>
      </c>
      <c r="B640" s="1531" t="s">
        <v>884</v>
      </c>
      <c r="C640" s="1513" t="s">
        <v>1621</v>
      </c>
      <c r="E640" s="1514"/>
    </row>
    <row r="641" spans="1:5" ht="18.75">
      <c r="A641" s="1508" t="s">
        <v>1948</v>
      </c>
      <c r="B641" s="1531" t="s">
        <v>885</v>
      </c>
      <c r="C641" s="1513" t="s">
        <v>1621</v>
      </c>
      <c r="E641" s="1514"/>
    </row>
    <row r="642" spans="1:5" ht="18.75">
      <c r="A642" s="1508" t="s">
        <v>1949</v>
      </c>
      <c r="B642" s="1531" t="s">
        <v>886</v>
      </c>
      <c r="C642" s="1513" t="s">
        <v>1621</v>
      </c>
      <c r="E642" s="1514"/>
    </row>
    <row r="643" spans="1:5" ht="18.75">
      <c r="A643" s="1508" t="s">
        <v>1950</v>
      </c>
      <c r="B643" s="1531" t="s">
        <v>887</v>
      </c>
      <c r="C643" s="1513" t="s">
        <v>1621</v>
      </c>
      <c r="E643" s="1514"/>
    </row>
    <row r="644" spans="1:5" ht="18.75">
      <c r="A644" s="1508" t="s">
        <v>1951</v>
      </c>
      <c r="B644" s="1531" t="s">
        <v>888</v>
      </c>
      <c r="C644" s="1513" t="s">
        <v>1621</v>
      </c>
      <c r="E644" s="1514"/>
    </row>
    <row r="645" spans="1:5" ht="18.75">
      <c r="A645" s="1508" t="s">
        <v>1952</v>
      </c>
      <c r="B645" s="1531" t="s">
        <v>889</v>
      </c>
      <c r="C645" s="1513" t="s">
        <v>1621</v>
      </c>
      <c r="E645" s="1514"/>
    </row>
    <row r="646" spans="1:5" ht="20.25" thickBot="1">
      <c r="A646" s="1508" t="s">
        <v>1953</v>
      </c>
      <c r="B646" s="1539" t="s">
        <v>890</v>
      </c>
      <c r="C646" s="1513" t="s">
        <v>1621</v>
      </c>
      <c r="E646" s="1514"/>
    </row>
    <row r="647" spans="1:5" ht="18.75">
      <c r="A647" s="1508" t="s">
        <v>1954</v>
      </c>
      <c r="B647" s="1530" t="s">
        <v>644</v>
      </c>
      <c r="C647" s="1513" t="s">
        <v>1621</v>
      </c>
      <c r="E647" s="1514"/>
    </row>
    <row r="648" spans="1:5" ht="18.75">
      <c r="A648" s="1508" t="s">
        <v>1955</v>
      </c>
      <c r="B648" s="1531" t="s">
        <v>645</v>
      </c>
      <c r="C648" s="1513" t="s">
        <v>1621</v>
      </c>
      <c r="E648" s="1514"/>
    </row>
    <row r="649" spans="1:5" ht="18.75">
      <c r="A649" s="1508" t="s">
        <v>1956</v>
      </c>
      <c r="B649" s="1531" t="s">
        <v>646</v>
      </c>
      <c r="C649" s="1513" t="s">
        <v>1621</v>
      </c>
      <c r="E649" s="1514"/>
    </row>
    <row r="650" spans="1:5" ht="18.75">
      <c r="A650" s="1508" t="s">
        <v>1957</v>
      </c>
      <c r="B650" s="1531" t="s">
        <v>647</v>
      </c>
      <c r="C650" s="1513" t="s">
        <v>1621</v>
      </c>
      <c r="E650" s="1514"/>
    </row>
    <row r="651" spans="1:5" ht="18.75">
      <c r="A651" s="1508" t="s">
        <v>1958</v>
      </c>
      <c r="B651" s="1531" t="s">
        <v>648</v>
      </c>
      <c r="C651" s="1513" t="s">
        <v>1621</v>
      </c>
      <c r="E651" s="1514"/>
    </row>
    <row r="652" spans="1:5" ht="18.75">
      <c r="A652" s="1508" t="s">
        <v>1959</v>
      </c>
      <c r="B652" s="1531" t="s">
        <v>649</v>
      </c>
      <c r="C652" s="1513" t="s">
        <v>1621</v>
      </c>
      <c r="E652" s="1514"/>
    </row>
    <row r="653" spans="1:5" ht="18.75">
      <c r="A653" s="1508" t="s">
        <v>1960</v>
      </c>
      <c r="B653" s="1531" t="s">
        <v>650</v>
      </c>
      <c r="C653" s="1513" t="s">
        <v>1621</v>
      </c>
      <c r="E653" s="1514"/>
    </row>
    <row r="654" spans="1:5" ht="18.75">
      <c r="A654" s="1508" t="s">
        <v>1961</v>
      </c>
      <c r="B654" s="1531" t="s">
        <v>651</v>
      </c>
      <c r="C654" s="1513" t="s">
        <v>1621</v>
      </c>
      <c r="E654" s="1514"/>
    </row>
    <row r="655" spans="1:5" ht="18.75">
      <c r="A655" s="1508" t="s">
        <v>1962</v>
      </c>
      <c r="B655" s="1531" t="s">
        <v>652</v>
      </c>
      <c r="C655" s="1513" t="s">
        <v>1621</v>
      </c>
      <c r="E655" s="1514"/>
    </row>
    <row r="656" spans="1:5" ht="18.75">
      <c r="A656" s="1508" t="s">
        <v>1963</v>
      </c>
      <c r="B656" s="1531" t="s">
        <v>653</v>
      </c>
      <c r="C656" s="1513" t="s">
        <v>1621</v>
      </c>
      <c r="E656" s="1514"/>
    </row>
    <row r="657" spans="1:5" ht="18.75">
      <c r="A657" s="1508" t="s">
        <v>1964</v>
      </c>
      <c r="B657" s="1531" t="s">
        <v>654</v>
      </c>
      <c r="C657" s="1513" t="s">
        <v>1621</v>
      </c>
      <c r="E657" s="1514"/>
    </row>
    <row r="658" spans="1:5" ht="18.75">
      <c r="A658" s="1508" t="s">
        <v>1965</v>
      </c>
      <c r="B658" s="1531" t="s">
        <v>655</v>
      </c>
      <c r="C658" s="1513" t="s">
        <v>1621</v>
      </c>
      <c r="E658" s="1514"/>
    </row>
    <row r="659" spans="1:5" ht="18.75">
      <c r="A659" s="1508" t="s">
        <v>1966</v>
      </c>
      <c r="B659" s="1531" t="s">
        <v>656</v>
      </c>
      <c r="C659" s="1513" t="s">
        <v>1621</v>
      </c>
      <c r="E659" s="1514"/>
    </row>
    <row r="660" spans="1:5" ht="18.75">
      <c r="A660" s="1508" t="s">
        <v>1967</v>
      </c>
      <c r="B660" s="1531" t="s">
        <v>657</v>
      </c>
      <c r="C660" s="1513" t="s">
        <v>1621</v>
      </c>
      <c r="E660" s="1514"/>
    </row>
    <row r="661" spans="1:5" ht="18.75">
      <c r="A661" s="1508" t="s">
        <v>1968</v>
      </c>
      <c r="B661" s="1531" t="s">
        <v>658</v>
      </c>
      <c r="C661" s="1513" t="s">
        <v>1621</v>
      </c>
      <c r="E661" s="1514"/>
    </row>
    <row r="662" spans="1:5" ht="18.75">
      <c r="A662" s="1508" t="s">
        <v>1969</v>
      </c>
      <c r="B662" s="1531" t="s">
        <v>659</v>
      </c>
      <c r="C662" s="1513" t="s">
        <v>1621</v>
      </c>
      <c r="E662" s="1514"/>
    </row>
    <row r="663" spans="1:5" ht="18.75">
      <c r="A663" s="1508" t="s">
        <v>1970</v>
      </c>
      <c r="B663" s="1531" t="s">
        <v>660</v>
      </c>
      <c r="C663" s="1513" t="s">
        <v>1621</v>
      </c>
      <c r="E663" s="1514"/>
    </row>
    <row r="664" spans="1:5" ht="18.75">
      <c r="A664" s="1508" t="s">
        <v>1971</v>
      </c>
      <c r="B664" s="1531" t="s">
        <v>661</v>
      </c>
      <c r="C664" s="1513" t="s">
        <v>1621</v>
      </c>
      <c r="E664" s="1514"/>
    </row>
    <row r="665" spans="1:5" ht="18.75">
      <c r="A665" s="1508" t="s">
        <v>1972</v>
      </c>
      <c r="B665" s="1531" t="s">
        <v>662</v>
      </c>
      <c r="C665" s="1513" t="s">
        <v>1621</v>
      </c>
      <c r="E665" s="1514"/>
    </row>
    <row r="666" spans="1:5" ht="18.75">
      <c r="A666" s="1508" t="s">
        <v>1973</v>
      </c>
      <c r="B666" s="1531" t="s">
        <v>663</v>
      </c>
      <c r="C666" s="1513" t="s">
        <v>1621</v>
      </c>
      <c r="E666" s="1514"/>
    </row>
    <row r="667" spans="1:5" ht="18.75">
      <c r="A667" s="1508" t="s">
        <v>1974</v>
      </c>
      <c r="B667" s="1531" t="s">
        <v>664</v>
      </c>
      <c r="C667" s="1513" t="s">
        <v>1621</v>
      </c>
      <c r="E667" s="1514"/>
    </row>
    <row r="668" spans="1:5" ht="19.5" thickBot="1">
      <c r="A668" s="1508" t="s">
        <v>1975</v>
      </c>
      <c r="B668" s="1534" t="s">
        <v>665</v>
      </c>
      <c r="C668" s="1513" t="s">
        <v>1621</v>
      </c>
      <c r="E668" s="1514"/>
    </row>
    <row r="669" spans="1:5" ht="18.75">
      <c r="A669" s="1508" t="s">
        <v>1976</v>
      </c>
      <c r="B669" s="1530" t="s">
        <v>666</v>
      </c>
      <c r="C669" s="1513" t="s">
        <v>1621</v>
      </c>
      <c r="E669" s="1514"/>
    </row>
    <row r="670" spans="1:5" ht="18.75">
      <c r="A670" s="1508" t="s">
        <v>1977</v>
      </c>
      <c r="B670" s="1531" t="s">
        <v>667</v>
      </c>
      <c r="C670" s="1513" t="s">
        <v>1621</v>
      </c>
      <c r="E670" s="1514"/>
    </row>
    <row r="671" spans="1:5" ht="18.75">
      <c r="A671" s="1508" t="s">
        <v>1978</v>
      </c>
      <c r="B671" s="1531" t="s">
        <v>668</v>
      </c>
      <c r="C671" s="1513" t="s">
        <v>1621</v>
      </c>
      <c r="E671" s="1514"/>
    </row>
    <row r="672" spans="1:5" ht="18.75">
      <c r="A672" s="1508" t="s">
        <v>1979</v>
      </c>
      <c r="B672" s="1531" t="s">
        <v>669</v>
      </c>
      <c r="C672" s="1513" t="s">
        <v>1621</v>
      </c>
      <c r="E672" s="1514"/>
    </row>
    <row r="673" spans="1:5" ht="18.75">
      <c r="A673" s="1508" t="s">
        <v>1980</v>
      </c>
      <c r="B673" s="1531" t="s">
        <v>670</v>
      </c>
      <c r="C673" s="1513" t="s">
        <v>1621</v>
      </c>
      <c r="E673" s="1514"/>
    </row>
    <row r="674" spans="1:5" ht="18.75">
      <c r="A674" s="1508" t="s">
        <v>1981</v>
      </c>
      <c r="B674" s="1531" t="s">
        <v>671</v>
      </c>
      <c r="C674" s="1513" t="s">
        <v>1621</v>
      </c>
      <c r="E674" s="1514"/>
    </row>
    <row r="675" spans="1:5" ht="18.75">
      <c r="A675" s="1508" t="s">
        <v>1982</v>
      </c>
      <c r="B675" s="1531" t="s">
        <v>672</v>
      </c>
      <c r="C675" s="1513" t="s">
        <v>1621</v>
      </c>
      <c r="E675" s="1514"/>
    </row>
    <row r="676" spans="1:5" ht="18.75">
      <c r="A676" s="1508" t="s">
        <v>1983</v>
      </c>
      <c r="B676" s="1531" t="s">
        <v>673</v>
      </c>
      <c r="C676" s="1513" t="s">
        <v>1621</v>
      </c>
      <c r="E676" s="1514"/>
    </row>
    <row r="677" spans="1:5" ht="18.75">
      <c r="A677" s="1508" t="s">
        <v>1984</v>
      </c>
      <c r="B677" s="1531" t="s">
        <v>674</v>
      </c>
      <c r="C677" s="1513" t="s">
        <v>1621</v>
      </c>
      <c r="E677" s="1514"/>
    </row>
    <row r="678" spans="1:5" ht="19.5">
      <c r="A678" s="1508" t="s">
        <v>1985</v>
      </c>
      <c r="B678" s="1532" t="s">
        <v>675</v>
      </c>
      <c r="C678" s="1513" t="s">
        <v>1621</v>
      </c>
      <c r="E678" s="1514"/>
    </row>
    <row r="679" spans="1:5" ht="19.5" thickBot="1">
      <c r="A679" s="1508" t="s">
        <v>1986</v>
      </c>
      <c r="B679" s="1534" t="s">
        <v>676</v>
      </c>
      <c r="C679" s="1513" t="s">
        <v>1621</v>
      </c>
      <c r="E679" s="1514"/>
    </row>
    <row r="680" spans="1:5" ht="18.75">
      <c r="A680" s="1508" t="s">
        <v>1987</v>
      </c>
      <c r="B680" s="1530" t="s">
        <v>677</v>
      </c>
      <c r="C680" s="1513" t="s">
        <v>1621</v>
      </c>
      <c r="E680" s="1514"/>
    </row>
    <row r="681" spans="1:5" ht="18.75">
      <c r="A681" s="1508" t="s">
        <v>1988</v>
      </c>
      <c r="B681" s="1531" t="s">
        <v>678</v>
      </c>
      <c r="C681" s="1513" t="s">
        <v>1621</v>
      </c>
      <c r="E681" s="1514"/>
    </row>
    <row r="682" spans="1:5" ht="18.75">
      <c r="A682" s="1508" t="s">
        <v>1989</v>
      </c>
      <c r="B682" s="1531" t="s">
        <v>679</v>
      </c>
      <c r="C682" s="1513" t="s">
        <v>1621</v>
      </c>
      <c r="E682" s="1514"/>
    </row>
    <row r="683" spans="1:5" ht="18.75">
      <c r="A683" s="1508" t="s">
        <v>1990</v>
      </c>
      <c r="B683" s="1531" t="s">
        <v>680</v>
      </c>
      <c r="C683" s="1513" t="s">
        <v>1621</v>
      </c>
      <c r="E683" s="1514"/>
    </row>
    <row r="684" spans="1:5" ht="20.25" thickBot="1">
      <c r="A684" s="1508" t="s">
        <v>1991</v>
      </c>
      <c r="B684" s="1539" t="s">
        <v>681</v>
      </c>
      <c r="C684" s="1513" t="s">
        <v>1621</v>
      </c>
      <c r="E684" s="1514"/>
    </row>
    <row r="685" spans="1:5" ht="18.75">
      <c r="A685" s="1508" t="s">
        <v>1992</v>
      </c>
      <c r="B685" s="1530" t="s">
        <v>682</v>
      </c>
      <c r="C685" s="1513" t="s">
        <v>1621</v>
      </c>
      <c r="E685" s="1514"/>
    </row>
    <row r="686" spans="1:5" ht="18.75">
      <c r="A686" s="1508" t="s">
        <v>1993</v>
      </c>
      <c r="B686" s="1531" t="s">
        <v>683</v>
      </c>
      <c r="C686" s="1513" t="s">
        <v>1621</v>
      </c>
      <c r="E686" s="1514"/>
    </row>
    <row r="687" spans="1:5" ht="18.75">
      <c r="A687" s="1508" t="s">
        <v>1994</v>
      </c>
      <c r="B687" s="1531" t="s">
        <v>684</v>
      </c>
      <c r="C687" s="1513" t="s">
        <v>1621</v>
      </c>
      <c r="E687" s="1514"/>
    </row>
    <row r="688" spans="1:5" ht="18.75">
      <c r="A688" s="1508" t="s">
        <v>1995</v>
      </c>
      <c r="B688" s="1531" t="s">
        <v>685</v>
      </c>
      <c r="C688" s="1513" t="s">
        <v>1621</v>
      </c>
      <c r="E688" s="1514"/>
    </row>
    <row r="689" spans="1:5" ht="18.75">
      <c r="A689" s="1508" t="s">
        <v>1996</v>
      </c>
      <c r="B689" s="1531" t="s">
        <v>686</v>
      </c>
      <c r="C689" s="1513" t="s">
        <v>1621</v>
      </c>
      <c r="E689" s="1514"/>
    </row>
    <row r="690" spans="1:5" ht="18.75">
      <c r="A690" s="1508" t="s">
        <v>1997</v>
      </c>
      <c r="B690" s="1531" t="s">
        <v>687</v>
      </c>
      <c r="C690" s="1513" t="s">
        <v>1621</v>
      </c>
      <c r="E690" s="1514"/>
    </row>
    <row r="691" spans="1:5" ht="18.75">
      <c r="A691" s="1508" t="s">
        <v>1998</v>
      </c>
      <c r="B691" s="1531" t="s">
        <v>688</v>
      </c>
      <c r="C691" s="1513" t="s">
        <v>1621</v>
      </c>
      <c r="E691" s="1514"/>
    </row>
    <row r="692" spans="1:5" ht="18.75">
      <c r="A692" s="1508" t="s">
        <v>1999</v>
      </c>
      <c r="B692" s="1531" t="s">
        <v>689</v>
      </c>
      <c r="C692" s="1513" t="s">
        <v>1621</v>
      </c>
      <c r="E692" s="1514"/>
    </row>
    <row r="693" spans="1:5" ht="18.75">
      <c r="A693" s="1508" t="s">
        <v>2000</v>
      </c>
      <c r="B693" s="1531" t="s">
        <v>690</v>
      </c>
      <c r="C693" s="1513" t="s">
        <v>1621</v>
      </c>
      <c r="E693" s="1514"/>
    </row>
    <row r="694" spans="1:5" ht="18.75">
      <c r="A694" s="1508" t="s">
        <v>2001</v>
      </c>
      <c r="B694" s="1531" t="s">
        <v>691</v>
      </c>
      <c r="C694" s="1513" t="s">
        <v>1621</v>
      </c>
      <c r="E694" s="1514"/>
    </row>
    <row r="695" spans="1:5" ht="20.25" thickBot="1">
      <c r="A695" s="1508" t="s">
        <v>2002</v>
      </c>
      <c r="B695" s="1539" t="s">
        <v>692</v>
      </c>
      <c r="C695" s="1513" t="s">
        <v>1621</v>
      </c>
      <c r="E695" s="1514"/>
    </row>
    <row r="696" spans="1:5" ht="18.75">
      <c r="A696" s="1508" t="s">
        <v>2003</v>
      </c>
      <c r="B696" s="1530" t="s">
        <v>693</v>
      </c>
      <c r="C696" s="1513" t="s">
        <v>1621</v>
      </c>
      <c r="E696" s="1514"/>
    </row>
    <row r="697" spans="1:5" ht="18.75">
      <c r="A697" s="1508" t="s">
        <v>2004</v>
      </c>
      <c r="B697" s="1531" t="s">
        <v>694</v>
      </c>
      <c r="C697" s="1513" t="s">
        <v>1621</v>
      </c>
      <c r="E697" s="1514"/>
    </row>
    <row r="698" spans="1:5" ht="18.75">
      <c r="A698" s="1508" t="s">
        <v>2005</v>
      </c>
      <c r="B698" s="1531" t="s">
        <v>695</v>
      </c>
      <c r="C698" s="1513" t="s">
        <v>1621</v>
      </c>
      <c r="E698" s="1514"/>
    </row>
    <row r="699" spans="1:5" ht="18.75">
      <c r="A699" s="1508" t="s">
        <v>2006</v>
      </c>
      <c r="B699" s="1531" t="s">
        <v>696</v>
      </c>
      <c r="C699" s="1513" t="s">
        <v>1621</v>
      </c>
      <c r="E699" s="1514"/>
    </row>
    <row r="700" spans="1:5" ht="18.75">
      <c r="A700" s="1508" t="s">
        <v>2007</v>
      </c>
      <c r="B700" s="1531" t="s">
        <v>697</v>
      </c>
      <c r="C700" s="1513" t="s">
        <v>1621</v>
      </c>
      <c r="E700" s="1514"/>
    </row>
    <row r="701" spans="1:5" ht="18.75">
      <c r="A701" s="1508" t="s">
        <v>2008</v>
      </c>
      <c r="B701" s="1531" t="s">
        <v>698</v>
      </c>
      <c r="C701" s="1513" t="s">
        <v>1621</v>
      </c>
      <c r="E701" s="1514"/>
    </row>
    <row r="702" spans="1:5" ht="18.75">
      <c r="A702" s="1508" t="s">
        <v>2009</v>
      </c>
      <c r="B702" s="1531" t="s">
        <v>699</v>
      </c>
      <c r="C702" s="1513" t="s">
        <v>1621</v>
      </c>
      <c r="E702" s="1514"/>
    </row>
    <row r="703" spans="1:5" ht="18.75">
      <c r="A703" s="1508" t="s">
        <v>2010</v>
      </c>
      <c r="B703" s="1531" t="s">
        <v>700</v>
      </c>
      <c r="C703" s="1513" t="s">
        <v>1621</v>
      </c>
      <c r="E703" s="1514"/>
    </row>
    <row r="704" spans="1:5" ht="18.75">
      <c r="A704" s="1508" t="s">
        <v>2011</v>
      </c>
      <c r="B704" s="1531" t="s">
        <v>701</v>
      </c>
      <c r="C704" s="1513" t="s">
        <v>1621</v>
      </c>
      <c r="E704" s="1514"/>
    </row>
    <row r="705" spans="1:5" ht="20.25" thickBot="1">
      <c r="A705" s="1508" t="s">
        <v>2012</v>
      </c>
      <c r="B705" s="1539" t="s">
        <v>702</v>
      </c>
      <c r="C705" s="1513" t="s">
        <v>1621</v>
      </c>
      <c r="E705" s="1514"/>
    </row>
    <row r="706" spans="1:5" ht="18.75">
      <c r="A706" s="1508" t="s">
        <v>2013</v>
      </c>
      <c r="B706" s="1530" t="s">
        <v>703</v>
      </c>
      <c r="C706" s="1513" t="s">
        <v>1621</v>
      </c>
      <c r="E706" s="1514"/>
    </row>
    <row r="707" spans="1:5" ht="18.75">
      <c r="A707" s="1508" t="s">
        <v>2014</v>
      </c>
      <c r="B707" s="1531" t="s">
        <v>704</v>
      </c>
      <c r="C707" s="1513" t="s">
        <v>1621</v>
      </c>
      <c r="E707" s="1514"/>
    </row>
    <row r="708" spans="1:5" ht="18.75">
      <c r="A708" s="1508" t="s">
        <v>2015</v>
      </c>
      <c r="B708" s="1531" t="s">
        <v>705</v>
      </c>
      <c r="C708" s="1513" t="s">
        <v>1621</v>
      </c>
      <c r="E708" s="1514"/>
    </row>
    <row r="709" spans="1:5" ht="18.75">
      <c r="A709" s="1508" t="s">
        <v>2016</v>
      </c>
      <c r="B709" s="1531" t="s">
        <v>706</v>
      </c>
      <c r="C709" s="1513" t="s">
        <v>1621</v>
      </c>
      <c r="E709" s="1514"/>
    </row>
    <row r="710" spans="1:5" ht="20.25" thickBot="1">
      <c r="A710" s="1508" t="s">
        <v>2017</v>
      </c>
      <c r="B710" s="1539" t="s">
        <v>707</v>
      </c>
      <c r="C710" s="1513" t="s">
        <v>1621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1310</v>
      </c>
      <c r="B712" s="1543" t="s">
        <v>1309</v>
      </c>
      <c r="C712" s="1542" t="s">
        <v>1310</v>
      </c>
    </row>
    <row r="713" spans="1:3" ht="14.25">
      <c r="A713" s="1544"/>
      <c r="B713" s="1545">
        <v>43131</v>
      </c>
      <c r="C713" s="1544" t="s">
        <v>2018</v>
      </c>
    </row>
    <row r="714" spans="1:3" ht="14.25">
      <c r="A714" s="1544"/>
      <c r="B714" s="1545">
        <v>43159</v>
      </c>
      <c r="C714" s="1544" t="s">
        <v>2019</v>
      </c>
    </row>
    <row r="715" spans="1:3" ht="14.25">
      <c r="A715" s="1544"/>
      <c r="B715" s="1545">
        <v>43190</v>
      </c>
      <c r="C715" s="1544" t="s">
        <v>2020</v>
      </c>
    </row>
    <row r="716" spans="1:3" ht="14.25">
      <c r="A716" s="1544"/>
      <c r="B716" s="1545">
        <v>43220</v>
      </c>
      <c r="C716" s="1544" t="s">
        <v>2021</v>
      </c>
    </row>
    <row r="717" spans="1:3" ht="14.25">
      <c r="A717" s="1544"/>
      <c r="B717" s="1545">
        <v>43251</v>
      </c>
      <c r="C717" s="1544" t="s">
        <v>2022</v>
      </c>
    </row>
    <row r="718" spans="1:3" ht="14.25">
      <c r="A718" s="1544"/>
      <c r="B718" s="1545">
        <v>43281</v>
      </c>
      <c r="C718" s="1544" t="s">
        <v>2023</v>
      </c>
    </row>
    <row r="719" spans="1:3" ht="14.25">
      <c r="A719" s="1544"/>
      <c r="B719" s="1545">
        <v>43312</v>
      </c>
      <c r="C719" s="1544" t="s">
        <v>2024</v>
      </c>
    </row>
    <row r="720" spans="1:3" ht="14.25">
      <c r="A720" s="1544"/>
      <c r="B720" s="1545">
        <v>43343</v>
      </c>
      <c r="C720" s="1544" t="s">
        <v>2025</v>
      </c>
    </row>
    <row r="721" spans="1:3" ht="14.25">
      <c r="A721" s="1544"/>
      <c r="B721" s="1545">
        <v>43373</v>
      </c>
      <c r="C721" s="1544" t="s">
        <v>2026</v>
      </c>
    </row>
    <row r="722" spans="1:3" ht="14.25">
      <c r="A722" s="1544"/>
      <c r="B722" s="1545">
        <v>43404</v>
      </c>
      <c r="C722" s="1544" t="s">
        <v>2027</v>
      </c>
    </row>
    <row r="723" spans="1:3" ht="14.25">
      <c r="A723" s="1544"/>
      <c r="B723" s="1545">
        <v>43434</v>
      </c>
      <c r="C723" s="1544" t="s">
        <v>2028</v>
      </c>
    </row>
    <row r="724" spans="1:3" ht="14.25">
      <c r="A724" s="1544"/>
      <c r="B724" s="1545">
        <v>43465</v>
      </c>
      <c r="C724" s="1544" t="s">
        <v>2029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831</v>
      </c>
      <c r="B1" s="61">
        <v>138</v>
      </c>
      <c r="I1" s="61"/>
    </row>
    <row r="2" spans="1:9" ht="12.75">
      <c r="A2" s="61" t="s">
        <v>832</v>
      </c>
      <c r="B2" s="61" t="s">
        <v>745</v>
      </c>
      <c r="I2" s="61"/>
    </row>
    <row r="3" spans="1:9" ht="12.75">
      <c r="A3" s="61" t="s">
        <v>833</v>
      </c>
      <c r="B3" s="61" t="s">
        <v>746</v>
      </c>
      <c r="I3" s="61"/>
    </row>
    <row r="4" spans="1:9" ht="15.75">
      <c r="A4" s="61" t="s">
        <v>834</v>
      </c>
      <c r="B4" s="61" t="s">
        <v>125</v>
      </c>
      <c r="C4" s="66"/>
      <c r="I4" s="61"/>
    </row>
    <row r="5" spans="1:3" ht="31.5" customHeight="1">
      <c r="A5" s="61" t="s">
        <v>835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</v>
      </c>
      <c r="I8" s="61"/>
    </row>
    <row r="9" ht="12.75">
      <c r="I9" s="61"/>
    </row>
    <row r="10" ht="12.75">
      <c r="I10" s="61"/>
    </row>
    <row r="11" spans="1:21" ht="18">
      <c r="A11" s="61" t="s">
        <v>1307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783">
        <f>$B$7</f>
        <v>0</v>
      </c>
      <c r="J14" s="1784"/>
      <c r="K14" s="178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984</v>
      </c>
      <c r="M15" s="406" t="s">
        <v>1351</v>
      </c>
      <c r="N15" s="238"/>
      <c r="O15" s="1329" t="s">
        <v>126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6">
        <f>$B$9</f>
        <v>0</v>
      </c>
      <c r="J16" s="1757"/>
      <c r="K16" s="175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6">
        <f>$B$12</f>
        <v>0</v>
      </c>
      <c r="J19" s="1817"/>
      <c r="K19" s="1818"/>
      <c r="L19" s="410" t="s">
        <v>1407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1408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985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836</v>
      </c>
      <c r="L23" s="1723" t="s">
        <v>761</v>
      </c>
      <c r="M23" s="1724"/>
      <c r="N23" s="1724"/>
      <c r="O23" s="1725"/>
      <c r="P23" s="1732" t="s">
        <v>762</v>
      </c>
      <c r="Q23" s="1733"/>
      <c r="R23" s="1733"/>
      <c r="S23" s="173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390</v>
      </c>
      <c r="J24" s="252" t="s">
        <v>986</v>
      </c>
      <c r="K24" s="253" t="s">
        <v>837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6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867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1308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1818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838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54" t="s">
        <v>868</v>
      </c>
      <c r="K30" s="175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869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870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50" t="s">
        <v>871</v>
      </c>
      <c r="K33" s="175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872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873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1120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1121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1122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52" t="s">
        <v>1634</v>
      </c>
      <c r="K39" s="175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1635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1427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1388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1636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1637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1390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1638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1" t="s">
        <v>1639</v>
      </c>
      <c r="K47" s="1762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50" t="s">
        <v>1640</v>
      </c>
      <c r="K48" s="175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1641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1642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1643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1644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1645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1646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1647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1648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1649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1650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1391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1651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1317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1652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1428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1747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1653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9" t="s">
        <v>1714</v>
      </c>
      <c r="K66" s="176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1429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1430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1431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9" t="s">
        <v>846</v>
      </c>
      <c r="K70" s="176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1654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1655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1656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1657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1658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9" t="s">
        <v>1659</v>
      </c>
      <c r="K76" s="176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1748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1660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9" t="s">
        <v>1661</v>
      </c>
      <c r="K79" s="1760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5" t="s">
        <v>1662</v>
      </c>
      <c r="K80" s="1766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5" t="s">
        <v>1663</v>
      </c>
      <c r="K81" s="1766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5" t="s">
        <v>2034</v>
      </c>
      <c r="K82" s="1766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9" t="s">
        <v>1664</v>
      </c>
      <c r="K83" s="176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724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1665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1666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1667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1668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744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1669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1670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1671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1672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839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1673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1674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1675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2031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9" t="s">
        <v>1676</v>
      </c>
      <c r="K99" s="1760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9" t="s">
        <v>1677</v>
      </c>
      <c r="K100" s="1760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9" t="s">
        <v>1678</v>
      </c>
      <c r="K101" s="1760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9" t="s">
        <v>1679</v>
      </c>
      <c r="K102" s="176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1680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1681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1682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1683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1684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1685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9" t="s">
        <v>2035</v>
      </c>
      <c r="K109" s="176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1686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1687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1688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9" t="s">
        <v>2032</v>
      </c>
      <c r="K113" s="1760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9" t="s">
        <v>2033</v>
      </c>
      <c r="K114" s="1760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5" t="s">
        <v>1689</v>
      </c>
      <c r="K115" s="1766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9" t="s">
        <v>1715</v>
      </c>
      <c r="K116" s="176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1716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1717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3" t="s">
        <v>1690</v>
      </c>
      <c r="K119" s="1764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3" t="s">
        <v>1691</v>
      </c>
      <c r="K120" s="176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1692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1693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1143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1144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1145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1146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1147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3" t="s">
        <v>1148</v>
      </c>
      <c r="K128" s="176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1749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1149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3" t="s">
        <v>809</v>
      </c>
      <c r="K131" s="1764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9" t="s">
        <v>810</v>
      </c>
      <c r="K132" s="176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811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812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813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814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7" t="s">
        <v>1432</v>
      </c>
      <c r="K137" s="176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815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816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817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9" t="s">
        <v>818</v>
      </c>
      <c r="K141" s="1760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9" t="s">
        <v>818</v>
      </c>
      <c r="K142" s="1760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865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1560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2018-07-27T06:20:35Z</cp:lastPrinted>
  <dcterms:created xsi:type="dcterms:W3CDTF">1997-12-10T11:54:07Z</dcterms:created>
  <dcterms:modified xsi:type="dcterms:W3CDTF">2018-07-30T05:18:41Z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